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IRCOLARI AREA FISCALE\SOTWARE_excel\Protetti\"/>
    </mc:Choice>
  </mc:AlternateContent>
  <bookViews>
    <workbookView xWindow="360" yWindow="30" windowWidth="7500" windowHeight="9345"/>
  </bookViews>
  <sheets>
    <sheet name="Legenda" sheetId="8" r:id="rId1"/>
    <sheet name="Danno Parziale" sheetId="5" r:id="rId2"/>
  </sheets>
  <definedNames>
    <definedName name="_xlnm.Print_Area" localSheetId="1">'Danno Parziale'!$A$1:$I$44</definedName>
    <definedName name="_xlnm.Print_Area" localSheetId="0">Legenda!$A$1:$J$67</definedName>
  </definedNames>
  <calcPr calcId="152511"/>
</workbook>
</file>

<file path=xl/calcChain.xml><?xml version="1.0" encoding="utf-8"?>
<calcChain xmlns="http://schemas.openxmlformats.org/spreadsheetml/2006/main">
  <c r="G30" i="5" l="1"/>
  <c r="E35" i="5" s="1"/>
  <c r="H29" i="5"/>
  <c r="E29" i="5" s="1"/>
  <c r="I20" i="5"/>
  <c r="I22" i="5" s="1"/>
  <c r="G20" i="5"/>
  <c r="G22" i="5" s="1"/>
  <c r="E13" i="5"/>
  <c r="G9" i="5"/>
  <c r="E14" i="5" s="1"/>
  <c r="H7" i="5"/>
  <c r="H28" i="5" s="1"/>
  <c r="I5" i="5"/>
  <c r="I26" i="5" s="1"/>
  <c r="B10" i="5"/>
  <c r="B18" i="5" s="1"/>
  <c r="C21" i="5" s="1"/>
  <c r="G41" i="5" l="1"/>
  <c r="G43" i="5" s="1"/>
  <c r="I41" i="5"/>
  <c r="I43" i="5" s="1"/>
  <c r="C18" i="5"/>
  <c r="G13" i="5"/>
  <c r="G23" i="5"/>
  <c r="B19" i="5"/>
  <c r="B21" i="5"/>
  <c r="C19" i="5"/>
  <c r="G44" i="5" l="1"/>
  <c r="C22" i="5"/>
  <c r="B22" i="5"/>
  <c r="B23" i="5"/>
  <c r="C23" i="5"/>
  <c r="I8" i="5"/>
  <c r="H8" i="5"/>
  <c r="E8" i="5" s="1"/>
  <c r="I13" i="5" l="1"/>
  <c r="I15" i="5" s="1"/>
  <c r="I29" i="5"/>
  <c r="G8" i="5"/>
  <c r="H13" i="5" s="1"/>
  <c r="I9" i="5"/>
  <c r="G29" i="5" l="1"/>
  <c r="H34" i="5" s="1"/>
  <c r="I34" i="5"/>
  <c r="I36" i="5" s="1"/>
  <c r="G14" i="5"/>
  <c r="G15" i="5" s="1"/>
  <c r="G16" i="5" s="1"/>
  <c r="E16" i="5" s="1"/>
  <c r="I30" i="5"/>
  <c r="G35" i="5" s="1"/>
  <c r="G36" i="5" s="1"/>
  <c r="I37" i="5" l="1"/>
  <c r="G37" i="5"/>
  <c r="E37" i="5" s="1"/>
</calcChain>
</file>

<file path=xl/sharedStrings.xml><?xml version="1.0" encoding="utf-8"?>
<sst xmlns="http://schemas.openxmlformats.org/spreadsheetml/2006/main" count="91" uniqueCount="75">
  <si>
    <t xml:space="preserve">residuo ammortizzabile                                                </t>
  </si>
  <si>
    <t>PLUSVALENZA (tassata):</t>
  </si>
  <si>
    <t>costo non ammortizzato attribuibile alla parte danneggiata</t>
  </si>
  <si>
    <t>Costo storico</t>
  </si>
  <si>
    <t>Fondo ammortamento</t>
  </si>
  <si>
    <t>% costo non ammortizzato attribuibile alla parte danneggiata</t>
  </si>
  <si>
    <t>Diversi</t>
  </si>
  <si>
    <t>a</t>
  </si>
  <si>
    <t>F.do amm.</t>
  </si>
  <si>
    <t>Cred. vs. Assicur.</t>
  </si>
  <si>
    <t>% costo storico</t>
  </si>
  <si>
    <t>% fondo ammortamento</t>
  </si>
  <si>
    <t xml:space="preserve">Valore normale del bene prima dell’incidente </t>
  </si>
  <si>
    <t>Costi incrementativi per il ripristino</t>
  </si>
  <si>
    <t xml:space="preserve">Indennizzo  </t>
  </si>
  <si>
    <t>Manutenzioni</t>
  </si>
  <si>
    <t>Fornitori</t>
  </si>
  <si>
    <t>L’Oic n. 16 dispone la seguente procedura:</t>
  </si>
  <si>
    <t>Le spese di riparazione vanno capitalizzate al valore del cespite</t>
  </si>
  <si>
    <t>Le spese di riparazione vanno imputate a C.E. e sono deducibili nei limiti di cui all’art. 102 (5%)</t>
  </si>
  <si>
    <t>COSTI</t>
  </si>
  <si>
    <t>RICAVI</t>
  </si>
  <si>
    <t>CONTO ECONOMICO</t>
  </si>
  <si>
    <t>STATO PATRIMONIALE</t>
  </si>
  <si>
    <t>ATTIVO</t>
  </si>
  <si>
    <t>PASSIVO</t>
  </si>
  <si>
    <t>Cespiti</t>
  </si>
  <si>
    <t>Patr. Netto</t>
  </si>
  <si>
    <t>Nulla cambia per quanto attiene le scritture contabili del risarcimento</t>
  </si>
  <si>
    <t>Cespite</t>
  </si>
  <si>
    <t>Caso 1) DOPO LA RIPARAZIONE IL VALORE DEL BENE RIMANE INVARIATO</t>
  </si>
  <si>
    <t>Caso 2) DOPO LA RIPARAZIONE IL VALORE DEL BENE AUMENTA</t>
  </si>
  <si>
    <t>DANNO PARZIALE  - PLUSVALENZA DA INDENNIZZO ASSICURATIVO</t>
  </si>
  <si>
    <t>Ogni diversa utilizzazione o sfruttamento economico dovrà essere previamente autorizzata per iscritto.</t>
  </si>
  <si>
    <t>Dott. Andrea Cirrincione</t>
  </si>
  <si>
    <t>Buon Lavoro!</t>
  </si>
  <si>
    <t>I file già compilati, potranno essere salvati e archiviati attribuendo il nome del Contribuente e dei beni interessati.</t>
  </si>
  <si>
    <t>Inoltre, è possibile trovare numerose annotazioni all'interno della procedura; le celle contenenti:</t>
  </si>
  <si>
    <t xml:space="preserve">Versione del </t>
  </si>
  <si>
    <t>PRESENTAZIONE dell'OPERA</t>
  </si>
  <si>
    <t xml:space="preserve">      </t>
  </si>
  <si>
    <t>Il programma determina il trattamento ai fini dei redditi:</t>
  </si>
  <si>
    <r>
      <t xml:space="preserve">a) dell'indennizzo </t>
    </r>
    <r>
      <rPr>
        <sz val="10"/>
        <color theme="1"/>
        <rFont val="Arial"/>
        <family val="2"/>
      </rPr>
      <t xml:space="preserve">spettante in caso di </t>
    </r>
    <r>
      <rPr>
        <b/>
        <sz val="10"/>
        <color theme="1"/>
        <rFont val="Arial"/>
        <family val="2"/>
      </rPr>
      <t>perdita di un bene strumentale assicurato</t>
    </r>
  </si>
  <si>
    <r>
      <t>b) in presenza di "danno parziale"</t>
    </r>
    <r>
      <rPr>
        <sz val="10"/>
        <color theme="1"/>
        <rFont val="Arial"/>
        <family val="2"/>
      </rPr>
      <t xml:space="preserve"> (il bene non è distrutto, ma continua ad essere utilizzabile)</t>
    </r>
  </si>
  <si>
    <t>alla luce di quanto previsto dall'OIC n. 16</t>
  </si>
  <si>
    <t>Si consiglia di spostarsi col tasto Tab</t>
  </si>
  <si>
    <t>scupolosa attenzione, esprime l'opinione della Redazione Fiscale e non impegna alcuna responsabilità per danni diretti o indiretti.</t>
  </si>
  <si>
    <r>
      <t xml:space="preserve">Nota a margine: </t>
    </r>
    <r>
      <rPr>
        <i/>
        <sz val="9"/>
        <rFont val="Arial"/>
        <family val="2"/>
      </rPr>
      <t>l'elaborazione del programma di calcolo è interamente eseguita da parte degli esperti della Redazione.   Ancorchè curata con</t>
    </r>
  </si>
  <si>
    <t>E', inoltre, concesso in uso per soli fini propri dagli acquirenti del prodotto, cui non è attribuito alcun "copyright" sull'opera.</t>
  </si>
  <si>
    <t>e Associazioni di categoria con questa convenzionate, cui è dato in uso gratuito per la durata dell'abbonamento/convenzione.</t>
  </si>
  <si>
    <t>L'utilizzo del software è strettamente riservato ai clienti abbonati ai servizi di Redazione Fiscale Srl, nonchè agli Ordini</t>
  </si>
  <si>
    <t>DIRITTI DI UTILIZZO DEI TOOL</t>
  </si>
  <si>
    <t>esitate a contattare la Redazione (tel. 0464/480556).</t>
  </si>
  <si>
    <r>
      <t>Per qualsiasi chiarimento sulle modalità di utilizzo e per eventuali implementazioni e/o suggerimenti (</t>
    </r>
    <r>
      <rPr>
        <b/>
        <u/>
        <sz val="10"/>
        <rFont val="Arial"/>
        <family val="2"/>
      </rPr>
      <t>sempre graditi!</t>
    </r>
    <r>
      <rPr>
        <b/>
        <sz val="10"/>
        <rFont val="Arial"/>
        <family val="2"/>
      </rPr>
      <t xml:space="preserve">), non </t>
    </r>
  </si>
  <si>
    <t>e di denominarlo in modo generico (es.: "Modello di calcolo per …").</t>
  </si>
  <si>
    <r>
      <rPr>
        <b/>
        <u/>
        <sz val="10"/>
        <rFont val="Arial"/>
        <family val="2"/>
      </rPr>
      <t>Copie del File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al fine di avere un file sempre "integro", pronto per nuove elaborazioni, si consiglia di copiare subito il presente file</t>
    </r>
  </si>
  <si>
    <t>CONSIGLIO UTILE</t>
  </si>
  <si>
    <r>
      <t>b)</t>
    </r>
    <r>
      <rPr>
        <sz val="10"/>
        <rFont val="Arial"/>
        <family val="2"/>
      </rPr>
      <t xml:space="preserve"> in alternativa,</t>
    </r>
    <r>
      <rPr>
        <b/>
        <sz val="10"/>
        <rFont val="Arial"/>
        <family val="2"/>
      </rPr>
      <t xml:space="preserve"> ordinariamente con il Mouse.</t>
    </r>
  </si>
  <si>
    <r>
      <t xml:space="preserve"> a) in via AUTOMATICA tramite il tasto "Tab" </t>
    </r>
    <r>
      <rPr>
        <sz val="10"/>
        <rFont val="Arial"/>
        <family val="2"/>
      </rPr>
      <t xml:space="preserve">(tabulazione) per spostarsi in avanti (Ctrl + tab per spostarsi all'indietro) </t>
    </r>
  </si>
  <si>
    <r>
      <rPr>
        <b/>
        <u/>
        <sz val="10"/>
        <rFont val="Arial"/>
        <family val="2"/>
      </rPr>
      <t>Spostamento tra le celle modificabili: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può avvenire:</t>
    </r>
  </si>
  <si>
    <t xml:space="preserve">2) degli Errori: sono in rosso: </t>
  </si>
  <si>
    <t xml:space="preserve">1) dei Nota Bene: sono in giallo: </t>
  </si>
  <si>
    <t>posizionarsi sulla cella col Mouse per visualizzarne il contenuto).</t>
  </si>
  <si>
    <r>
      <t xml:space="preserve">Le celle che presentano un </t>
    </r>
    <r>
      <rPr>
        <b/>
        <sz val="10"/>
        <rFont val="Arial"/>
        <family val="2"/>
      </rPr>
      <t>triangolino rosso (in alto a destra)</t>
    </r>
    <r>
      <rPr>
        <sz val="10"/>
        <rFont val="Arial"/>
        <family val="2"/>
      </rPr>
      <t xml:space="preserve"> contengono delle Note Informative sulla compilazione (è sufficiente</t>
    </r>
  </si>
  <si>
    <t>Procedura guidata - le "Note" e gli "Alert"</t>
  </si>
  <si>
    <r>
      <t>ragione dei dati inseriti dall'utilizzatore, non sono necessarie nei calcoli (</t>
    </r>
    <r>
      <rPr>
        <b/>
        <sz val="10"/>
        <rFont val="Arial"/>
        <family val="2"/>
      </rPr>
      <t>se compilate</t>
    </r>
    <r>
      <rPr>
        <sz val="10"/>
        <rFont val="Arial"/>
        <family val="2"/>
      </rPr>
      <t xml:space="preserve"> in precedenti utilizzi, </t>
    </r>
    <r>
      <rPr>
        <b/>
        <sz val="10"/>
        <rFont val="Arial"/>
        <family val="2"/>
      </rPr>
      <t>non è nessario azzerarle</t>
    </r>
    <r>
      <rPr>
        <sz val="10"/>
        <rFont val="Arial"/>
        <family val="2"/>
      </rPr>
      <t>).</t>
    </r>
  </si>
  <si>
    <r>
      <t xml:space="preserve">In </t>
    </r>
    <r>
      <rPr>
        <b/>
        <sz val="10"/>
        <rFont val="Arial"/>
        <family val="2"/>
      </rPr>
      <t>grigio scuro senza bordi</t>
    </r>
    <r>
      <rPr>
        <sz val="10"/>
        <rFont val="Arial"/>
        <family val="2"/>
      </rPr>
      <t xml:space="preserve"> (celle "annerite") sono evidenziate le celle </t>
    </r>
    <r>
      <rPr>
        <b/>
        <sz val="10"/>
        <rFont val="Arial"/>
        <family val="2"/>
      </rPr>
      <t>non attive nei calcoli</t>
    </r>
    <r>
      <rPr>
        <sz val="10"/>
        <rFont val="Arial"/>
        <family val="2"/>
      </rPr>
      <t>. Si tratta di dati che, in</t>
    </r>
  </si>
  <si>
    <r>
      <t xml:space="preserve">In </t>
    </r>
    <r>
      <rPr>
        <b/>
        <sz val="10"/>
        <rFont val="Arial"/>
        <family val="2"/>
      </rPr>
      <t>grigio medio</t>
    </r>
    <r>
      <rPr>
        <sz val="10"/>
        <rFont val="Arial"/>
        <family val="2"/>
      </rPr>
      <t xml:space="preserve"> sono indicati, in generale, i dati normativi (parametri di calcolo)</t>
    </r>
  </si>
  <si>
    <t>ma così facendo risulta immediato visivamente individuare le celle più importanti.</t>
  </si>
  <si>
    <t xml:space="preserve">sono colorate in grigio chiaro (il colore svanisce una volta compilate quest'ultime).   Non sono vincolate in alcun modo, </t>
  </si>
  <si>
    <t xml:space="preserve">Talvolta, per agevolare il riempimento dei dati, le celle la cui compilazione è subordinata a quella di altre celle </t>
  </si>
  <si>
    <t>(talvolta è già proposto il valore: esso può, comunque, essere modificato)</t>
  </si>
  <si>
    <r>
      <rPr>
        <sz val="10"/>
        <rFont val="Arial"/>
        <family val="2"/>
      </rPr>
      <t xml:space="preserve">Le </t>
    </r>
    <r>
      <rPr>
        <b/>
        <sz val="10"/>
        <rFont val="Arial"/>
        <family val="2"/>
      </rPr>
      <t xml:space="preserve">celle da compilare sono quelle "in bianco" </t>
    </r>
    <r>
      <rPr>
        <sz val="10"/>
        <rFont val="Arial"/>
        <family val="2"/>
      </rPr>
      <t xml:space="preserve">(cd. "blank") </t>
    </r>
    <r>
      <rPr>
        <b/>
        <sz val="10"/>
        <rFont val="Arial"/>
        <family val="2"/>
      </rPr>
      <t>e bordate:</t>
    </r>
  </si>
  <si>
    <t>MODALITA' DI UTILIZZO DEI TOOL</t>
  </si>
  <si>
    <t>OGGETTO: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</si>
</sst>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#,##0.00_ ;[Red]\-#,##0.00\ "/>
    <numFmt numFmtId="168" formatCode="0.0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Comic Sans MS"/>
      <family val="4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Bradley Hand ITC"/>
      <family val="4"/>
    </font>
    <font>
      <sz val="11"/>
      <color theme="1"/>
      <name val="Arial"/>
      <family val="2"/>
    </font>
    <font>
      <u/>
      <sz val="9.5"/>
      <name val="Arial"/>
      <family val="2"/>
    </font>
    <font>
      <b/>
      <u/>
      <sz val="9.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 tint="-0.14999847407452621"/>
        <bgColor indexed="64"/>
      </patternFill>
    </fill>
    <fill>
      <patternFill patternType="solid">
        <fgColor indexed="22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8">
    <xf numFmtId="0" fontId="0" fillId="0" borderId="0" xfId="0"/>
    <xf numFmtId="164" fontId="2" fillId="0" borderId="0" xfId="1" applyFont="1"/>
    <xf numFmtId="0" fontId="0" fillId="0" borderId="0" xfId="0" applyFont="1"/>
    <xf numFmtId="164" fontId="2" fillId="3" borderId="0" xfId="1" applyFont="1" applyFill="1" applyBorder="1" applyAlignment="1">
      <alignment horizontal="justify"/>
    </xf>
    <xf numFmtId="0" fontId="0" fillId="3" borderId="1" xfId="0" applyFont="1" applyFill="1" applyBorder="1" applyAlignment="1">
      <alignment horizontal="justify"/>
    </xf>
    <xf numFmtId="3" fontId="2" fillId="3" borderId="0" xfId="0" applyNumberFormat="1" applyFont="1" applyFill="1" applyAlignment="1">
      <alignment horizontal="justify"/>
    </xf>
    <xf numFmtId="0" fontId="3" fillId="3" borderId="0" xfId="0" applyFont="1" applyFill="1" applyAlignment="1">
      <alignment horizontal="justify"/>
    </xf>
    <xf numFmtId="0" fontId="2" fillId="3" borderId="0" xfId="0" applyFont="1" applyFill="1" applyAlignment="1">
      <alignment horizontal="justify"/>
    </xf>
    <xf numFmtId="164" fontId="2" fillId="3" borderId="0" xfId="1" applyFont="1" applyFill="1"/>
    <xf numFmtId="0" fontId="0" fillId="3" borderId="0" xfId="0" applyFont="1" applyFill="1"/>
    <xf numFmtId="164" fontId="0" fillId="3" borderId="0" xfId="0" applyNumberFormat="1" applyFont="1" applyFill="1"/>
    <xf numFmtId="164" fontId="1" fillId="3" borderId="0" xfId="1" applyFont="1" applyFill="1"/>
    <xf numFmtId="0" fontId="2" fillId="3" borderId="6" xfId="0" applyFont="1" applyFill="1" applyBorder="1" applyAlignment="1">
      <alignment horizontal="justify"/>
    </xf>
    <xf numFmtId="0" fontId="0" fillId="3" borderId="4" xfId="0" applyFont="1" applyFill="1" applyBorder="1" applyAlignment="1">
      <alignment horizontal="justify"/>
    </xf>
    <xf numFmtId="0" fontId="2" fillId="3" borderId="5" xfId="0" applyFont="1" applyFill="1" applyBorder="1" applyAlignment="1">
      <alignment horizontal="justify"/>
    </xf>
    <xf numFmtId="0" fontId="0" fillId="3" borderId="0" xfId="0" applyFont="1" applyFill="1" applyAlignment="1">
      <alignment horizontal="justify"/>
    </xf>
    <xf numFmtId="164" fontId="2" fillId="3" borderId="0" xfId="1" applyFont="1" applyFill="1" applyAlignment="1"/>
    <xf numFmtId="0" fontId="0" fillId="3" borderId="0" xfId="0" applyFont="1" applyFill="1" applyAlignment="1"/>
    <xf numFmtId="0" fontId="0" fillId="0" borderId="0" xfId="0" applyFont="1" applyAlignment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justify"/>
    </xf>
    <xf numFmtId="0" fontId="2" fillId="5" borderId="13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49" fontId="6" fillId="0" borderId="0" xfId="0" applyNumberFormat="1" applyFont="1" applyAlignment="1" applyProtection="1">
      <alignment horizontal="centerContinuous"/>
    </xf>
    <xf numFmtId="0" fontId="0" fillId="0" borderId="0" xfId="0" applyBorder="1" applyProtection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6" xfId="0" applyFill="1" applyBorder="1" applyProtection="1"/>
    <xf numFmtId="0" fontId="0" fillId="3" borderId="0" xfId="0" applyFill="1" applyBorder="1" applyProtection="1"/>
    <xf numFmtId="0" fontId="7" fillId="3" borderId="0" xfId="0" applyFont="1" applyFill="1" applyBorder="1" applyProtection="1"/>
    <xf numFmtId="0" fontId="0" fillId="3" borderId="14" xfId="0" applyFill="1" applyBorder="1" applyProtection="1"/>
    <xf numFmtId="0" fontId="11" fillId="3" borderId="14" xfId="0" applyFont="1" applyFill="1" applyBorder="1" applyProtection="1"/>
    <xf numFmtId="0" fontId="7" fillId="3" borderId="14" xfId="0" applyFont="1" applyFill="1" applyBorder="1" applyProtection="1"/>
    <xf numFmtId="0" fontId="8" fillId="3" borderId="14" xfId="0" applyFont="1" applyFill="1" applyBorder="1" applyProtection="1"/>
    <xf numFmtId="0" fontId="8" fillId="7" borderId="27" xfId="0" applyFont="1" applyFill="1" applyBorder="1" applyProtection="1"/>
    <xf numFmtId="0" fontId="7" fillId="3" borderId="4" xfId="0" applyFont="1" applyFill="1" applyBorder="1" applyAlignment="1" applyProtection="1">
      <alignment horizontal="right"/>
    </xf>
    <xf numFmtId="0" fontId="7" fillId="3" borderId="4" xfId="0" applyFont="1" applyFill="1" applyBorder="1" applyProtection="1"/>
    <xf numFmtId="0" fontId="0" fillId="3" borderId="4" xfId="0" applyFill="1" applyBorder="1" applyProtection="1"/>
    <xf numFmtId="0" fontId="7" fillId="3" borderId="28" xfId="0" applyFont="1" applyFill="1" applyBorder="1" applyProtection="1"/>
    <xf numFmtId="0" fontId="0" fillId="3" borderId="29" xfId="0" applyFill="1" applyBorder="1" applyProtection="1"/>
    <xf numFmtId="0" fontId="8" fillId="0" borderId="0" xfId="0" applyFont="1" applyProtection="1"/>
    <xf numFmtId="0" fontId="0" fillId="3" borderId="30" xfId="0" applyFill="1" applyBorder="1" applyProtection="1"/>
    <xf numFmtId="0" fontId="0" fillId="3" borderId="12" xfId="0" applyFill="1" applyBorder="1" applyProtection="1"/>
    <xf numFmtId="0" fontId="0" fillId="8" borderId="0" xfId="0" applyFill="1" applyBorder="1" applyProtection="1"/>
    <xf numFmtId="0" fontId="0" fillId="9" borderId="0" xfId="0" applyFill="1" applyBorder="1" applyProtection="1"/>
    <xf numFmtId="0" fontId="0" fillId="0" borderId="7" xfId="0" applyFill="1" applyBorder="1" applyProtection="1"/>
    <xf numFmtId="0" fontId="8" fillId="3" borderId="0" xfId="0" applyFont="1" applyFill="1" applyBorder="1" applyProtection="1"/>
    <xf numFmtId="0" fontId="2" fillId="3" borderId="0" xfId="0" applyFont="1" applyFill="1" applyBorder="1" applyProtection="1"/>
    <xf numFmtId="0" fontId="15" fillId="0" borderId="0" xfId="0" applyFont="1" applyProtection="1"/>
    <xf numFmtId="0" fontId="15" fillId="3" borderId="32" xfId="0" applyFont="1" applyFill="1" applyBorder="1" applyProtection="1"/>
    <xf numFmtId="14" fontId="7" fillId="10" borderId="11" xfId="0" applyNumberFormat="1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horizontal="right"/>
    </xf>
    <xf numFmtId="0" fontId="15" fillId="3" borderId="33" xfId="0" applyFont="1" applyFill="1" applyBorder="1" applyProtection="1"/>
    <xf numFmtId="0" fontId="16" fillId="4" borderId="7" xfId="0" applyFont="1" applyFill="1" applyBorder="1" applyAlignment="1" applyProtection="1">
      <alignment horizontal="centerContinuous"/>
    </xf>
    <xf numFmtId="0" fontId="17" fillId="0" borderId="0" xfId="0" applyFont="1"/>
    <xf numFmtId="0" fontId="9" fillId="11" borderId="0" xfId="0" applyFont="1" applyFill="1"/>
    <xf numFmtId="0" fontId="9" fillId="0" borderId="0" xfId="0" applyFont="1"/>
    <xf numFmtId="168" fontId="9" fillId="0" borderId="0" xfId="2" applyNumberFormat="1" applyFont="1"/>
    <xf numFmtId="164" fontId="2" fillId="0" borderId="2" xfId="1" applyFont="1" applyFill="1" applyBorder="1" applyAlignment="1" applyProtection="1">
      <alignment horizontal="justify"/>
      <protection locked="0"/>
    </xf>
    <xf numFmtId="164" fontId="2" fillId="0" borderId="3" xfId="1" applyFont="1" applyFill="1" applyBorder="1" applyAlignment="1" applyProtection="1">
      <alignment horizontal="justify"/>
      <protection locked="0"/>
    </xf>
    <xf numFmtId="164" fontId="2" fillId="0" borderId="7" xfId="1" applyFont="1" applyFill="1" applyBorder="1" applyAlignment="1" applyProtection="1">
      <alignment horizontal="justify"/>
      <protection locked="0"/>
    </xf>
    <xf numFmtId="164" fontId="2" fillId="0" borderId="7" xfId="1" applyFont="1" applyFill="1" applyBorder="1" applyProtection="1">
      <protection locked="0"/>
    </xf>
    <xf numFmtId="164" fontId="2" fillId="3" borderId="0" xfId="1" applyFont="1" applyFill="1" applyProtection="1">
      <protection hidden="1"/>
    </xf>
    <xf numFmtId="165" fontId="2" fillId="3" borderId="0" xfId="2" applyNumberFormat="1" applyFont="1" applyFill="1" applyProtection="1">
      <protection hidden="1"/>
    </xf>
    <xf numFmtId="164" fontId="9" fillId="3" borderId="0" xfId="0" applyNumberFormat="1" applyFont="1" applyFill="1" applyProtection="1">
      <protection hidden="1"/>
    </xf>
    <xf numFmtId="0" fontId="21" fillId="3" borderId="8" xfId="0" applyFont="1" applyFill="1" applyBorder="1"/>
    <xf numFmtId="0" fontId="21" fillId="3" borderId="8" xfId="0" applyFont="1" applyFill="1" applyBorder="1" applyAlignment="1">
      <alignment horizontal="center"/>
    </xf>
    <xf numFmtId="164" fontId="21" fillId="3" borderId="8" xfId="0" applyNumberFormat="1" applyFont="1" applyFill="1" applyBorder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12" xfId="0" applyFont="1" applyFill="1" applyBorder="1"/>
    <xf numFmtId="164" fontId="21" fillId="3" borderId="12" xfId="1" applyFont="1" applyFill="1" applyBorder="1" applyAlignment="1">
      <alignment horizontal="center"/>
    </xf>
    <xf numFmtId="164" fontId="21" fillId="3" borderId="12" xfId="1" applyNumberFormat="1" applyFont="1" applyFill="1" applyBorder="1"/>
    <xf numFmtId="164" fontId="22" fillId="3" borderId="12" xfId="0" applyNumberFormat="1" applyFont="1" applyFill="1" applyBorder="1"/>
    <xf numFmtId="166" fontId="21" fillId="3" borderId="0" xfId="1" applyNumberFormat="1" applyFont="1" applyFill="1"/>
    <xf numFmtId="164" fontId="23" fillId="3" borderId="0" xfId="1" applyFont="1" applyFill="1" applyAlignment="1">
      <alignment horizontal="center"/>
    </xf>
    <xf numFmtId="166" fontId="23" fillId="3" borderId="0" xfId="1" applyNumberFormat="1" applyFont="1" applyFill="1"/>
    <xf numFmtId="164" fontId="23" fillId="3" borderId="0" xfId="1" applyNumberFormat="1" applyFont="1" applyFill="1"/>
    <xf numFmtId="0" fontId="21" fillId="3" borderId="4" xfId="0" applyFont="1" applyFill="1" applyBorder="1"/>
    <xf numFmtId="164" fontId="23" fillId="3" borderId="4" xfId="1" applyFont="1" applyFill="1" applyBorder="1" applyAlignment="1">
      <alignment horizontal="center"/>
    </xf>
    <xf numFmtId="164" fontId="21" fillId="3" borderId="4" xfId="1" applyNumberFormat="1" applyFont="1" applyFill="1" applyBorder="1"/>
    <xf numFmtId="0" fontId="21" fillId="3" borderId="9" xfId="0" applyFont="1" applyFill="1" applyBorder="1"/>
    <xf numFmtId="164" fontId="23" fillId="3" borderId="10" xfId="1" applyFont="1" applyFill="1" applyBorder="1" applyAlignment="1">
      <alignment horizontal="center"/>
    </xf>
    <xf numFmtId="0" fontId="23" fillId="3" borderId="10" xfId="0" applyFont="1" applyFill="1" applyBorder="1"/>
    <xf numFmtId="0" fontId="21" fillId="3" borderId="10" xfId="0" applyFont="1" applyFill="1" applyBorder="1"/>
    <xf numFmtId="0" fontId="21" fillId="3" borderId="11" xfId="0" applyFont="1" applyFill="1" applyBorder="1"/>
    <xf numFmtId="0" fontId="23" fillId="3" borderId="4" xfId="0" applyFont="1" applyFill="1" applyBorder="1" applyAlignment="1">
      <alignment horizontal="center"/>
    </xf>
    <xf numFmtId="164" fontId="21" fillId="3" borderId="0" xfId="0" applyNumberFormat="1" applyFont="1" applyFill="1"/>
    <xf numFmtId="166" fontId="21" fillId="3" borderId="0" xfId="0" applyNumberFormat="1" applyFont="1" applyFill="1"/>
    <xf numFmtId="167" fontId="21" fillId="3" borderId="4" xfId="0" applyNumberFormat="1" applyFont="1" applyFill="1" applyBorder="1"/>
    <xf numFmtId="0" fontId="23" fillId="3" borderId="0" xfId="0" applyFont="1" applyFill="1"/>
    <xf numFmtId="164" fontId="23" fillId="3" borderId="0" xfId="0" applyNumberFormat="1" applyFont="1" applyFill="1"/>
    <xf numFmtId="164" fontId="21" fillId="3" borderId="4" xfId="0" applyNumberFormat="1" applyFont="1" applyFill="1" applyBorder="1"/>
    <xf numFmtId="167" fontId="21" fillId="3" borderId="0" xfId="0" applyNumberFormat="1" applyFont="1" applyFill="1"/>
    <xf numFmtId="164" fontId="23" fillId="3" borderId="0" xfId="1" applyFont="1" applyFill="1"/>
    <xf numFmtId="0" fontId="20" fillId="11" borderId="0" xfId="0" applyFont="1" applyFill="1"/>
    <xf numFmtId="0" fontId="24" fillId="4" borderId="7" xfId="0" applyFont="1" applyFill="1" applyBorder="1" applyAlignment="1">
      <alignment horizontal="center"/>
    </xf>
    <xf numFmtId="0" fontId="0" fillId="3" borderId="0" xfId="0" applyFont="1" applyFill="1" applyAlignment="1">
      <alignment horizontal="justify"/>
    </xf>
    <xf numFmtId="0" fontId="25" fillId="0" borderId="0" xfId="0" applyFont="1" applyAlignment="1" applyProtection="1">
      <alignment horizontal="centerContinuous"/>
    </xf>
    <xf numFmtId="0" fontId="0" fillId="0" borderId="0" xfId="0" applyFont="1" applyProtection="1"/>
    <xf numFmtId="0" fontId="26" fillId="12" borderId="15" xfId="0" applyFont="1" applyFill="1" applyBorder="1" applyAlignment="1" applyProtection="1">
      <alignment horizontal="center"/>
    </xf>
    <xf numFmtId="0" fontId="26" fillId="12" borderId="16" xfId="0" applyFont="1" applyFill="1" applyBorder="1" applyAlignment="1" applyProtection="1">
      <alignment horizontal="center"/>
    </xf>
    <xf numFmtId="0" fontId="26" fillId="12" borderId="17" xfId="0" applyFont="1" applyFill="1" applyBorder="1" applyAlignment="1" applyProtection="1">
      <alignment horizontal="center"/>
    </xf>
    <xf numFmtId="0" fontId="27" fillId="12" borderId="18" xfId="0" applyFont="1" applyFill="1" applyBorder="1" applyAlignment="1" applyProtection="1">
      <alignment horizontal="center"/>
    </xf>
    <xf numFmtId="0" fontId="27" fillId="12" borderId="0" xfId="0" applyFont="1" applyFill="1" applyBorder="1" applyAlignment="1" applyProtection="1">
      <alignment horizontal="center"/>
    </xf>
    <xf numFmtId="0" fontId="27" fillId="12" borderId="19" xfId="0" applyFont="1" applyFill="1" applyBorder="1" applyAlignment="1" applyProtection="1">
      <alignment horizontal="center"/>
    </xf>
    <xf numFmtId="0" fontId="14" fillId="12" borderId="20" xfId="0" applyFont="1" applyFill="1" applyBorder="1" applyAlignment="1" applyProtection="1">
      <alignment horizontal="center"/>
    </xf>
    <xf numFmtId="0" fontId="14" fillId="12" borderId="21" xfId="0" applyFont="1" applyFill="1" applyBorder="1" applyAlignment="1" applyProtection="1">
      <alignment horizontal="center"/>
    </xf>
    <xf numFmtId="0" fontId="14" fillId="12" borderId="22" xfId="0" applyFont="1" applyFill="1" applyBorder="1" applyAlignment="1" applyProtection="1">
      <alignment horizontal="center"/>
    </xf>
    <xf numFmtId="0" fontId="28" fillId="3" borderId="0" xfId="0" applyFont="1" applyFill="1" applyBorder="1" applyProtection="1"/>
    <xf numFmtId="0" fontId="29" fillId="3" borderId="0" xfId="0" applyFont="1" applyFill="1" applyBorder="1" applyProtection="1"/>
    <xf numFmtId="0" fontId="11" fillId="3" borderId="0" xfId="0" applyFont="1" applyFill="1" applyBorder="1" applyProtection="1"/>
    <xf numFmtId="0" fontId="7" fillId="13" borderId="11" xfId="0" applyFont="1" applyFill="1" applyBorder="1" applyAlignment="1" applyProtection="1">
      <alignment horizontal="center"/>
    </xf>
    <xf numFmtId="0" fontId="7" fillId="13" borderId="10" xfId="0" applyFont="1" applyFill="1" applyBorder="1" applyAlignment="1" applyProtection="1">
      <alignment horizontal="center"/>
    </xf>
    <xf numFmtId="0" fontId="7" fillId="13" borderId="9" xfId="0" applyFont="1" applyFill="1" applyBorder="1" applyAlignment="1" applyProtection="1">
      <alignment horizontal="center"/>
    </xf>
    <xf numFmtId="0" fontId="7" fillId="11" borderId="34" xfId="0" applyFont="1" applyFill="1" applyBorder="1" applyAlignment="1" applyProtection="1">
      <alignment horizontal="left"/>
    </xf>
    <xf numFmtId="0" fontId="7" fillId="11" borderId="35" xfId="0" applyFont="1" applyFill="1" applyBorder="1" applyAlignment="1" applyProtection="1">
      <alignment horizontal="left"/>
    </xf>
    <xf numFmtId="0" fontId="7" fillId="11" borderId="36" xfId="0" applyFont="1" applyFill="1" applyBorder="1" applyAlignment="1" applyProtection="1">
      <alignment horizontal="left"/>
    </xf>
    <xf numFmtId="0" fontId="7" fillId="11" borderId="37" xfId="0" applyFont="1" applyFill="1" applyBorder="1" applyAlignment="1" applyProtection="1"/>
    <xf numFmtId="0" fontId="7" fillId="11" borderId="0" xfId="0" applyFont="1" applyFill="1" applyBorder="1" applyAlignment="1" applyProtection="1"/>
    <xf numFmtId="0" fontId="7" fillId="11" borderId="38" xfId="0" applyFont="1" applyFill="1" applyBorder="1" applyAlignment="1" applyProtection="1"/>
    <xf numFmtId="0" fontId="7" fillId="11" borderId="39" xfId="0" applyFont="1" applyFill="1" applyBorder="1" applyAlignment="1" applyProtection="1"/>
    <xf numFmtId="0" fontId="7" fillId="11" borderId="40" xfId="0" applyFont="1" applyFill="1" applyBorder="1" applyAlignment="1" applyProtection="1"/>
    <xf numFmtId="0" fontId="7" fillId="11" borderId="41" xfId="0" applyFont="1" applyFill="1" applyBorder="1" applyAlignment="1" applyProtection="1"/>
    <xf numFmtId="0" fontId="0" fillId="6" borderId="4" xfId="0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8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0" fillId="12" borderId="14" xfId="0" applyFill="1" applyBorder="1" applyProtection="1"/>
    <xf numFmtId="0" fontId="0" fillId="2" borderId="13" xfId="0" applyFill="1" applyBorder="1" applyProtection="1"/>
    <xf numFmtId="0" fontId="8" fillId="3" borderId="0" xfId="3" applyFont="1" applyFill="1" applyBorder="1" applyProtection="1"/>
    <xf numFmtId="0" fontId="30" fillId="3" borderId="0" xfId="0" applyFont="1" applyFill="1" applyBorder="1" applyAlignment="1" applyProtection="1">
      <alignment horizontal="center"/>
    </xf>
    <xf numFmtId="0" fontId="31" fillId="3" borderId="14" xfId="0" applyFont="1" applyFill="1" applyBorder="1" applyAlignment="1" applyProtection="1">
      <alignment horizontal="center"/>
    </xf>
    <xf numFmtId="0" fontId="1" fillId="0" borderId="0" xfId="4"/>
    <xf numFmtId="0" fontId="17" fillId="0" borderId="0" xfId="4" applyFont="1"/>
    <xf numFmtId="0" fontId="18" fillId="0" borderId="0" xfId="4" applyFont="1"/>
    <xf numFmtId="0" fontId="19" fillId="0" borderId="0" xfId="4" applyFont="1"/>
    <xf numFmtId="0" fontId="8" fillId="5" borderId="0" xfId="0" applyFont="1" applyFill="1" applyBorder="1" applyProtection="1"/>
    <xf numFmtId="0" fontId="0" fillId="5" borderId="0" xfId="0" applyFill="1" applyBorder="1" applyProtection="1"/>
    <xf numFmtId="0" fontId="12" fillId="5" borderId="0" xfId="0" applyFont="1" applyFill="1" applyAlignment="1">
      <alignment vertical="center"/>
    </xf>
  </cellXfs>
  <cellStyles count="5">
    <cellStyle name="Migliaia" xfId="1" builtinId="3"/>
    <cellStyle name="Normale" xfId="0" builtinId="0"/>
    <cellStyle name="Normale 3" xfId="3"/>
    <cellStyle name="Normale 5" xfId="4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612435</xdr:colOff>
      <xdr:row>6</xdr:row>
      <xdr:rowOff>38100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" y="0"/>
          <a:ext cx="6098834" cy="1181100"/>
        </a:xfrm>
        <a:prstGeom prst="roundRect">
          <a:avLst>
            <a:gd name="adj" fmla="val 16667"/>
          </a:avLst>
        </a:prstGeom>
        <a:solidFill>
          <a:srgbClr val="B8CCE4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381556</xdr:colOff>
      <xdr:row>0</xdr:row>
      <xdr:rowOff>184306</xdr:rowOff>
    </xdr:from>
    <xdr:to>
      <xdr:col>4</xdr:col>
      <xdr:colOff>1291144</xdr:colOff>
      <xdr:row>3</xdr:row>
      <xdr:rowOff>79531</xdr:rowOff>
    </xdr:to>
    <xdr:sp macro="" textlink="">
      <xdr:nvSpPr>
        <xdr:cNvPr id="3" name="WordArt 6" descr="INFO – FISCO 200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91156" y="184306"/>
          <a:ext cx="2052588" cy="466725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/>
          <a:r>
            <a:rPr lang="it-IT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CIRCOLARE </a:t>
          </a:r>
        </a:p>
        <a:p>
          <a:pPr algn="ctr" rtl="0"/>
          <a:r>
            <a:rPr lang="it-IT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ELETTRONICA</a:t>
          </a:r>
        </a:p>
      </xdr:txBody>
    </xdr:sp>
    <xdr:clientData/>
  </xdr:twoCellAnchor>
  <xdr:twoCellAnchor>
    <xdr:from>
      <xdr:col>1</xdr:col>
      <xdr:colOff>349213</xdr:colOff>
      <xdr:row>4</xdr:row>
      <xdr:rowOff>96269</xdr:rowOff>
    </xdr:from>
    <xdr:to>
      <xdr:col>4</xdr:col>
      <xdr:colOff>1282197</xdr:colOff>
      <xdr:row>5</xdr:row>
      <xdr:rowOff>48644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8813" y="858269"/>
          <a:ext cx="2085509" cy="14287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98736"/>
            </a:avLst>
          </a:prstTxWarp>
        </a:bodyPr>
        <a:lstStyle/>
        <a:p>
          <a:pPr algn="ctr" rtl="0"/>
          <a:r>
            <a:rPr lang="it-IT" sz="1200" kern="10" spc="0">
              <a:ln w="9525">
                <a:solidFill>
                  <a:srgbClr val="333333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333333"/>
                  </a:gs>
                  <a:gs pos="100000">
                    <a:srgbClr val="333333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868686"/>
                </a:outerShdw>
              </a:effectLst>
              <a:latin typeface="Arial Narrow"/>
            </a:rPr>
            <a:t>A cura del Dott. Andrea Cirrincione</a:t>
          </a:r>
        </a:p>
      </xdr:txBody>
    </xdr:sp>
    <xdr:clientData/>
  </xdr:twoCellAnchor>
  <xdr:twoCellAnchor>
    <xdr:from>
      <xdr:col>5</xdr:col>
      <xdr:colOff>394624</xdr:colOff>
      <xdr:row>0</xdr:row>
      <xdr:rowOff>100700</xdr:rowOff>
    </xdr:from>
    <xdr:to>
      <xdr:col>6</xdr:col>
      <xdr:colOff>256511</xdr:colOff>
      <xdr:row>2</xdr:row>
      <xdr:rowOff>34025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442624" y="100700"/>
          <a:ext cx="471487" cy="314325"/>
        </a:xfrm>
        <a:prstGeom prst="rect">
          <a:avLst/>
        </a:prstGeom>
        <a:solidFill>
          <a:srgbClr val="B8CCE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Comic Sans MS"/>
            </a:rPr>
            <a:t>Anno 2020</a:t>
          </a:r>
        </a:p>
      </xdr:txBody>
    </xdr:sp>
    <xdr:clientData/>
  </xdr:twoCellAnchor>
  <xdr:twoCellAnchor>
    <xdr:from>
      <xdr:col>6</xdr:col>
      <xdr:colOff>231406</xdr:colOff>
      <xdr:row>3</xdr:row>
      <xdr:rowOff>31687</xdr:rowOff>
    </xdr:from>
    <xdr:to>
      <xdr:col>9</xdr:col>
      <xdr:colOff>42530</xdr:colOff>
      <xdr:row>6</xdr:row>
      <xdr:rowOff>21554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89006" y="603187"/>
          <a:ext cx="1639924" cy="561367"/>
        </a:xfrm>
        <a:prstGeom prst="rect">
          <a:avLst/>
        </a:prstGeom>
        <a:solidFill>
          <a:srgbClr val="B8CCE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/>
            <a:t>Via G. A. Longhin, 103</a:t>
          </a:r>
          <a:r>
            <a:rPr lang="it-IT" sz="750" b="0" i="0" strike="noStrike">
              <a:solidFill>
                <a:srgbClr val="000000"/>
              </a:solidFill>
              <a:latin typeface="Comic Sans MS"/>
            </a:rPr>
            <a:t>, Padova (PD) </a:t>
          </a:r>
          <a:endParaRPr lang="it-IT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750" b="0" i="0" strike="noStrike">
              <a:solidFill>
                <a:srgbClr val="000000"/>
              </a:solidFill>
              <a:latin typeface="Comic Sans MS"/>
            </a:rPr>
            <a:t>Tel. 0464/480556  - Fax 0464/400613  </a:t>
          </a:r>
        </a:p>
        <a:p>
          <a:pPr algn="ctr" rtl="0">
            <a:defRPr sz="1000"/>
          </a:pPr>
          <a:r>
            <a:rPr lang="it-IT" sz="750" b="0" i="0" strike="noStrike">
              <a:solidFill>
                <a:srgbClr val="000000"/>
              </a:solidFill>
              <a:latin typeface="Comic Sans MS"/>
            </a:rPr>
            <a:t>Email: info@redazionefiscale.it     Sito:</a:t>
          </a:r>
          <a:r>
            <a:rPr lang="it-IT" sz="750" b="0" i="0" strike="noStrike" baseline="0">
              <a:solidFill>
                <a:srgbClr val="000000"/>
              </a:solidFill>
              <a:latin typeface="Comic Sans MS"/>
            </a:rPr>
            <a:t> </a:t>
          </a:r>
          <a:r>
            <a:rPr lang="it-IT" sz="750" b="0" i="0" strike="noStrike">
              <a:solidFill>
                <a:srgbClr val="000000"/>
              </a:solidFill>
              <a:latin typeface="Comic Sans MS"/>
            </a:rPr>
            <a:t>www.redazionefiscale.it</a:t>
          </a:r>
        </a:p>
      </xdr:txBody>
    </xdr:sp>
    <xdr:clientData/>
  </xdr:twoCellAnchor>
  <xdr:twoCellAnchor>
    <xdr:from>
      <xdr:col>5</xdr:col>
      <xdr:colOff>664014</xdr:colOff>
      <xdr:row>2</xdr:row>
      <xdr:rowOff>110836</xdr:rowOff>
    </xdr:from>
    <xdr:to>
      <xdr:col>5</xdr:col>
      <xdr:colOff>1224870</xdr:colOff>
      <xdr:row>5</xdr:row>
      <xdr:rowOff>49772</xdr:rowOff>
    </xdr:to>
    <xdr:pic>
      <xdr:nvPicPr>
        <xdr:cNvPr id="7" name="Immagine 59" descr="Immagine picc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4864" y="491836"/>
          <a:ext cx="0" cy="51043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oneCellAnchor>
    <xdr:from>
      <xdr:col>7</xdr:col>
      <xdr:colOff>243871</xdr:colOff>
      <xdr:row>0</xdr:row>
      <xdr:rowOff>129555</xdr:rowOff>
    </xdr:from>
    <xdr:ext cx="1053067" cy="450165"/>
    <xdr:pic>
      <xdr:nvPicPr>
        <xdr:cNvPr id="8" name="Immagin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71" y="129555"/>
          <a:ext cx="1053067" cy="4501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zoomScale="86" zoomScaleNormal="86" workbookViewId="0">
      <selection activeCell="D11" sqref="D11"/>
    </sheetView>
  </sheetViews>
  <sheetFormatPr defaultRowHeight="15" x14ac:dyDescent="0.25"/>
  <cols>
    <col min="1" max="1" width="0.85546875" style="23" customWidth="1"/>
    <col min="2" max="3" width="5" style="23" customWidth="1"/>
    <col min="4" max="4" width="18.140625" style="23" customWidth="1"/>
    <col min="5" max="5" width="18.28515625" style="23" customWidth="1"/>
    <col min="6" max="6" width="17.42578125" style="23" customWidth="1"/>
    <col min="7" max="7" width="14.140625" style="23" customWidth="1"/>
    <col min="8" max="8" width="18.85546875" style="23" customWidth="1"/>
    <col min="9" max="9" width="12.5703125" style="23" customWidth="1"/>
    <col min="10" max="10" width="3.42578125" style="23" customWidth="1"/>
    <col min="11" max="11" width="14" style="23" customWidth="1"/>
    <col min="12" max="12" width="12.85546875" style="23" customWidth="1"/>
    <col min="13" max="13" width="1.85546875" style="23" customWidth="1"/>
    <col min="14" max="258" width="9.140625" style="23"/>
    <col min="259" max="259" width="16.7109375" style="23" customWidth="1"/>
    <col min="260" max="260" width="15.42578125" style="23" customWidth="1"/>
    <col min="261" max="261" width="18.28515625" style="23" customWidth="1"/>
    <col min="262" max="262" width="16.85546875" style="23" customWidth="1"/>
    <col min="263" max="263" width="14.140625" style="23" customWidth="1"/>
    <col min="264" max="264" width="14.28515625" style="23" customWidth="1"/>
    <col min="265" max="265" width="12.5703125" style="23" customWidth="1"/>
    <col min="266" max="266" width="13" style="23" customWidth="1"/>
    <col min="267" max="267" width="14" style="23" customWidth="1"/>
    <col min="268" max="268" width="12.85546875" style="23" customWidth="1"/>
    <col min="269" max="269" width="1.85546875" style="23" customWidth="1"/>
    <col min="270" max="514" width="9.140625" style="23"/>
    <col min="515" max="515" width="16.7109375" style="23" customWidth="1"/>
    <col min="516" max="516" width="15.42578125" style="23" customWidth="1"/>
    <col min="517" max="517" width="18.28515625" style="23" customWidth="1"/>
    <col min="518" max="518" width="16.85546875" style="23" customWidth="1"/>
    <col min="519" max="519" width="14.140625" style="23" customWidth="1"/>
    <col min="520" max="520" width="14.28515625" style="23" customWidth="1"/>
    <col min="521" max="521" width="12.5703125" style="23" customWidth="1"/>
    <col min="522" max="522" width="13" style="23" customWidth="1"/>
    <col min="523" max="523" width="14" style="23" customWidth="1"/>
    <col min="524" max="524" width="12.85546875" style="23" customWidth="1"/>
    <col min="525" max="525" width="1.85546875" style="23" customWidth="1"/>
    <col min="526" max="770" width="9.140625" style="23"/>
    <col min="771" max="771" width="16.7109375" style="23" customWidth="1"/>
    <col min="772" max="772" width="15.42578125" style="23" customWidth="1"/>
    <col min="773" max="773" width="18.28515625" style="23" customWidth="1"/>
    <col min="774" max="774" width="16.85546875" style="23" customWidth="1"/>
    <col min="775" max="775" width="14.140625" style="23" customWidth="1"/>
    <col min="776" max="776" width="14.28515625" style="23" customWidth="1"/>
    <col min="777" max="777" width="12.5703125" style="23" customWidth="1"/>
    <col min="778" max="778" width="13" style="23" customWidth="1"/>
    <col min="779" max="779" width="14" style="23" customWidth="1"/>
    <col min="780" max="780" width="12.85546875" style="23" customWidth="1"/>
    <col min="781" max="781" width="1.85546875" style="23" customWidth="1"/>
    <col min="782" max="1026" width="9.140625" style="23"/>
    <col min="1027" max="1027" width="16.7109375" style="23" customWidth="1"/>
    <col min="1028" max="1028" width="15.42578125" style="23" customWidth="1"/>
    <col min="1029" max="1029" width="18.28515625" style="23" customWidth="1"/>
    <col min="1030" max="1030" width="16.85546875" style="23" customWidth="1"/>
    <col min="1031" max="1031" width="14.140625" style="23" customWidth="1"/>
    <col min="1032" max="1032" width="14.28515625" style="23" customWidth="1"/>
    <col min="1033" max="1033" width="12.5703125" style="23" customWidth="1"/>
    <col min="1034" max="1034" width="13" style="23" customWidth="1"/>
    <col min="1035" max="1035" width="14" style="23" customWidth="1"/>
    <col min="1036" max="1036" width="12.85546875" style="23" customWidth="1"/>
    <col min="1037" max="1037" width="1.85546875" style="23" customWidth="1"/>
    <col min="1038" max="1282" width="9.140625" style="23"/>
    <col min="1283" max="1283" width="16.7109375" style="23" customWidth="1"/>
    <col min="1284" max="1284" width="15.42578125" style="23" customWidth="1"/>
    <col min="1285" max="1285" width="18.28515625" style="23" customWidth="1"/>
    <col min="1286" max="1286" width="16.85546875" style="23" customWidth="1"/>
    <col min="1287" max="1287" width="14.140625" style="23" customWidth="1"/>
    <col min="1288" max="1288" width="14.28515625" style="23" customWidth="1"/>
    <col min="1289" max="1289" width="12.5703125" style="23" customWidth="1"/>
    <col min="1290" max="1290" width="13" style="23" customWidth="1"/>
    <col min="1291" max="1291" width="14" style="23" customWidth="1"/>
    <col min="1292" max="1292" width="12.85546875" style="23" customWidth="1"/>
    <col min="1293" max="1293" width="1.85546875" style="23" customWidth="1"/>
    <col min="1294" max="1538" width="9.140625" style="23"/>
    <col min="1539" max="1539" width="16.7109375" style="23" customWidth="1"/>
    <col min="1540" max="1540" width="15.42578125" style="23" customWidth="1"/>
    <col min="1541" max="1541" width="18.28515625" style="23" customWidth="1"/>
    <col min="1542" max="1542" width="16.85546875" style="23" customWidth="1"/>
    <col min="1543" max="1543" width="14.140625" style="23" customWidth="1"/>
    <col min="1544" max="1544" width="14.28515625" style="23" customWidth="1"/>
    <col min="1545" max="1545" width="12.5703125" style="23" customWidth="1"/>
    <col min="1546" max="1546" width="13" style="23" customWidth="1"/>
    <col min="1547" max="1547" width="14" style="23" customWidth="1"/>
    <col min="1548" max="1548" width="12.85546875" style="23" customWidth="1"/>
    <col min="1549" max="1549" width="1.85546875" style="23" customWidth="1"/>
    <col min="1550" max="1794" width="9.140625" style="23"/>
    <col min="1795" max="1795" width="16.7109375" style="23" customWidth="1"/>
    <col min="1796" max="1796" width="15.42578125" style="23" customWidth="1"/>
    <col min="1797" max="1797" width="18.28515625" style="23" customWidth="1"/>
    <col min="1798" max="1798" width="16.85546875" style="23" customWidth="1"/>
    <col min="1799" max="1799" width="14.140625" style="23" customWidth="1"/>
    <col min="1800" max="1800" width="14.28515625" style="23" customWidth="1"/>
    <col min="1801" max="1801" width="12.5703125" style="23" customWidth="1"/>
    <col min="1802" max="1802" width="13" style="23" customWidth="1"/>
    <col min="1803" max="1803" width="14" style="23" customWidth="1"/>
    <col min="1804" max="1804" width="12.85546875" style="23" customWidth="1"/>
    <col min="1805" max="1805" width="1.85546875" style="23" customWidth="1"/>
    <col min="1806" max="2050" width="9.140625" style="23"/>
    <col min="2051" max="2051" width="16.7109375" style="23" customWidth="1"/>
    <col min="2052" max="2052" width="15.42578125" style="23" customWidth="1"/>
    <col min="2053" max="2053" width="18.28515625" style="23" customWidth="1"/>
    <col min="2054" max="2054" width="16.85546875" style="23" customWidth="1"/>
    <col min="2055" max="2055" width="14.140625" style="23" customWidth="1"/>
    <col min="2056" max="2056" width="14.28515625" style="23" customWidth="1"/>
    <col min="2057" max="2057" width="12.5703125" style="23" customWidth="1"/>
    <col min="2058" max="2058" width="13" style="23" customWidth="1"/>
    <col min="2059" max="2059" width="14" style="23" customWidth="1"/>
    <col min="2060" max="2060" width="12.85546875" style="23" customWidth="1"/>
    <col min="2061" max="2061" width="1.85546875" style="23" customWidth="1"/>
    <col min="2062" max="2306" width="9.140625" style="23"/>
    <col min="2307" max="2307" width="16.7109375" style="23" customWidth="1"/>
    <col min="2308" max="2308" width="15.42578125" style="23" customWidth="1"/>
    <col min="2309" max="2309" width="18.28515625" style="23" customWidth="1"/>
    <col min="2310" max="2310" width="16.85546875" style="23" customWidth="1"/>
    <col min="2311" max="2311" width="14.140625" style="23" customWidth="1"/>
    <col min="2312" max="2312" width="14.28515625" style="23" customWidth="1"/>
    <col min="2313" max="2313" width="12.5703125" style="23" customWidth="1"/>
    <col min="2314" max="2314" width="13" style="23" customWidth="1"/>
    <col min="2315" max="2315" width="14" style="23" customWidth="1"/>
    <col min="2316" max="2316" width="12.85546875" style="23" customWidth="1"/>
    <col min="2317" max="2317" width="1.85546875" style="23" customWidth="1"/>
    <col min="2318" max="2562" width="9.140625" style="23"/>
    <col min="2563" max="2563" width="16.7109375" style="23" customWidth="1"/>
    <col min="2564" max="2564" width="15.42578125" style="23" customWidth="1"/>
    <col min="2565" max="2565" width="18.28515625" style="23" customWidth="1"/>
    <col min="2566" max="2566" width="16.85546875" style="23" customWidth="1"/>
    <col min="2567" max="2567" width="14.140625" style="23" customWidth="1"/>
    <col min="2568" max="2568" width="14.28515625" style="23" customWidth="1"/>
    <col min="2569" max="2569" width="12.5703125" style="23" customWidth="1"/>
    <col min="2570" max="2570" width="13" style="23" customWidth="1"/>
    <col min="2571" max="2571" width="14" style="23" customWidth="1"/>
    <col min="2572" max="2572" width="12.85546875" style="23" customWidth="1"/>
    <col min="2573" max="2573" width="1.85546875" style="23" customWidth="1"/>
    <col min="2574" max="2818" width="9.140625" style="23"/>
    <col min="2819" max="2819" width="16.7109375" style="23" customWidth="1"/>
    <col min="2820" max="2820" width="15.42578125" style="23" customWidth="1"/>
    <col min="2821" max="2821" width="18.28515625" style="23" customWidth="1"/>
    <col min="2822" max="2822" width="16.85546875" style="23" customWidth="1"/>
    <col min="2823" max="2823" width="14.140625" style="23" customWidth="1"/>
    <col min="2824" max="2824" width="14.28515625" style="23" customWidth="1"/>
    <col min="2825" max="2825" width="12.5703125" style="23" customWidth="1"/>
    <col min="2826" max="2826" width="13" style="23" customWidth="1"/>
    <col min="2827" max="2827" width="14" style="23" customWidth="1"/>
    <col min="2828" max="2828" width="12.85546875" style="23" customWidth="1"/>
    <col min="2829" max="2829" width="1.85546875" style="23" customWidth="1"/>
    <col min="2830" max="3074" width="9.140625" style="23"/>
    <col min="3075" max="3075" width="16.7109375" style="23" customWidth="1"/>
    <col min="3076" max="3076" width="15.42578125" style="23" customWidth="1"/>
    <col min="3077" max="3077" width="18.28515625" style="23" customWidth="1"/>
    <col min="3078" max="3078" width="16.85546875" style="23" customWidth="1"/>
    <col min="3079" max="3079" width="14.140625" style="23" customWidth="1"/>
    <col min="3080" max="3080" width="14.28515625" style="23" customWidth="1"/>
    <col min="3081" max="3081" width="12.5703125" style="23" customWidth="1"/>
    <col min="3082" max="3082" width="13" style="23" customWidth="1"/>
    <col min="3083" max="3083" width="14" style="23" customWidth="1"/>
    <col min="3084" max="3084" width="12.85546875" style="23" customWidth="1"/>
    <col min="3085" max="3085" width="1.85546875" style="23" customWidth="1"/>
    <col min="3086" max="3330" width="9.140625" style="23"/>
    <col min="3331" max="3331" width="16.7109375" style="23" customWidth="1"/>
    <col min="3332" max="3332" width="15.42578125" style="23" customWidth="1"/>
    <col min="3333" max="3333" width="18.28515625" style="23" customWidth="1"/>
    <col min="3334" max="3334" width="16.85546875" style="23" customWidth="1"/>
    <col min="3335" max="3335" width="14.140625" style="23" customWidth="1"/>
    <col min="3336" max="3336" width="14.28515625" style="23" customWidth="1"/>
    <col min="3337" max="3337" width="12.5703125" style="23" customWidth="1"/>
    <col min="3338" max="3338" width="13" style="23" customWidth="1"/>
    <col min="3339" max="3339" width="14" style="23" customWidth="1"/>
    <col min="3340" max="3340" width="12.85546875" style="23" customWidth="1"/>
    <col min="3341" max="3341" width="1.85546875" style="23" customWidth="1"/>
    <col min="3342" max="3586" width="9.140625" style="23"/>
    <col min="3587" max="3587" width="16.7109375" style="23" customWidth="1"/>
    <col min="3588" max="3588" width="15.42578125" style="23" customWidth="1"/>
    <col min="3589" max="3589" width="18.28515625" style="23" customWidth="1"/>
    <col min="3590" max="3590" width="16.85546875" style="23" customWidth="1"/>
    <col min="3591" max="3591" width="14.140625" style="23" customWidth="1"/>
    <col min="3592" max="3592" width="14.28515625" style="23" customWidth="1"/>
    <col min="3593" max="3593" width="12.5703125" style="23" customWidth="1"/>
    <col min="3594" max="3594" width="13" style="23" customWidth="1"/>
    <col min="3595" max="3595" width="14" style="23" customWidth="1"/>
    <col min="3596" max="3596" width="12.85546875" style="23" customWidth="1"/>
    <col min="3597" max="3597" width="1.85546875" style="23" customWidth="1"/>
    <col min="3598" max="3842" width="9.140625" style="23"/>
    <col min="3843" max="3843" width="16.7109375" style="23" customWidth="1"/>
    <col min="3844" max="3844" width="15.42578125" style="23" customWidth="1"/>
    <col min="3845" max="3845" width="18.28515625" style="23" customWidth="1"/>
    <col min="3846" max="3846" width="16.85546875" style="23" customWidth="1"/>
    <col min="3847" max="3847" width="14.140625" style="23" customWidth="1"/>
    <col min="3848" max="3848" width="14.28515625" style="23" customWidth="1"/>
    <col min="3849" max="3849" width="12.5703125" style="23" customWidth="1"/>
    <col min="3850" max="3850" width="13" style="23" customWidth="1"/>
    <col min="3851" max="3851" width="14" style="23" customWidth="1"/>
    <col min="3852" max="3852" width="12.85546875" style="23" customWidth="1"/>
    <col min="3853" max="3853" width="1.85546875" style="23" customWidth="1"/>
    <col min="3854" max="4098" width="9.140625" style="23"/>
    <col min="4099" max="4099" width="16.7109375" style="23" customWidth="1"/>
    <col min="4100" max="4100" width="15.42578125" style="23" customWidth="1"/>
    <col min="4101" max="4101" width="18.28515625" style="23" customWidth="1"/>
    <col min="4102" max="4102" width="16.85546875" style="23" customWidth="1"/>
    <col min="4103" max="4103" width="14.140625" style="23" customWidth="1"/>
    <col min="4104" max="4104" width="14.28515625" style="23" customWidth="1"/>
    <col min="4105" max="4105" width="12.5703125" style="23" customWidth="1"/>
    <col min="4106" max="4106" width="13" style="23" customWidth="1"/>
    <col min="4107" max="4107" width="14" style="23" customWidth="1"/>
    <col min="4108" max="4108" width="12.85546875" style="23" customWidth="1"/>
    <col min="4109" max="4109" width="1.85546875" style="23" customWidth="1"/>
    <col min="4110" max="4354" width="9.140625" style="23"/>
    <col min="4355" max="4355" width="16.7109375" style="23" customWidth="1"/>
    <col min="4356" max="4356" width="15.42578125" style="23" customWidth="1"/>
    <col min="4357" max="4357" width="18.28515625" style="23" customWidth="1"/>
    <col min="4358" max="4358" width="16.85546875" style="23" customWidth="1"/>
    <col min="4359" max="4359" width="14.140625" style="23" customWidth="1"/>
    <col min="4360" max="4360" width="14.28515625" style="23" customWidth="1"/>
    <col min="4361" max="4361" width="12.5703125" style="23" customWidth="1"/>
    <col min="4362" max="4362" width="13" style="23" customWidth="1"/>
    <col min="4363" max="4363" width="14" style="23" customWidth="1"/>
    <col min="4364" max="4364" width="12.85546875" style="23" customWidth="1"/>
    <col min="4365" max="4365" width="1.85546875" style="23" customWidth="1"/>
    <col min="4366" max="4610" width="9.140625" style="23"/>
    <col min="4611" max="4611" width="16.7109375" style="23" customWidth="1"/>
    <col min="4612" max="4612" width="15.42578125" style="23" customWidth="1"/>
    <col min="4613" max="4613" width="18.28515625" style="23" customWidth="1"/>
    <col min="4614" max="4614" width="16.85546875" style="23" customWidth="1"/>
    <col min="4615" max="4615" width="14.140625" style="23" customWidth="1"/>
    <col min="4616" max="4616" width="14.28515625" style="23" customWidth="1"/>
    <col min="4617" max="4617" width="12.5703125" style="23" customWidth="1"/>
    <col min="4618" max="4618" width="13" style="23" customWidth="1"/>
    <col min="4619" max="4619" width="14" style="23" customWidth="1"/>
    <col min="4620" max="4620" width="12.85546875" style="23" customWidth="1"/>
    <col min="4621" max="4621" width="1.85546875" style="23" customWidth="1"/>
    <col min="4622" max="4866" width="9.140625" style="23"/>
    <col min="4867" max="4867" width="16.7109375" style="23" customWidth="1"/>
    <col min="4868" max="4868" width="15.42578125" style="23" customWidth="1"/>
    <col min="4869" max="4869" width="18.28515625" style="23" customWidth="1"/>
    <col min="4870" max="4870" width="16.85546875" style="23" customWidth="1"/>
    <col min="4871" max="4871" width="14.140625" style="23" customWidth="1"/>
    <col min="4872" max="4872" width="14.28515625" style="23" customWidth="1"/>
    <col min="4873" max="4873" width="12.5703125" style="23" customWidth="1"/>
    <col min="4874" max="4874" width="13" style="23" customWidth="1"/>
    <col min="4875" max="4875" width="14" style="23" customWidth="1"/>
    <col min="4876" max="4876" width="12.85546875" style="23" customWidth="1"/>
    <col min="4877" max="4877" width="1.85546875" style="23" customWidth="1"/>
    <col min="4878" max="5122" width="9.140625" style="23"/>
    <col min="5123" max="5123" width="16.7109375" style="23" customWidth="1"/>
    <col min="5124" max="5124" width="15.42578125" style="23" customWidth="1"/>
    <col min="5125" max="5125" width="18.28515625" style="23" customWidth="1"/>
    <col min="5126" max="5126" width="16.85546875" style="23" customWidth="1"/>
    <col min="5127" max="5127" width="14.140625" style="23" customWidth="1"/>
    <col min="5128" max="5128" width="14.28515625" style="23" customWidth="1"/>
    <col min="5129" max="5129" width="12.5703125" style="23" customWidth="1"/>
    <col min="5130" max="5130" width="13" style="23" customWidth="1"/>
    <col min="5131" max="5131" width="14" style="23" customWidth="1"/>
    <col min="5132" max="5132" width="12.85546875" style="23" customWidth="1"/>
    <col min="5133" max="5133" width="1.85546875" style="23" customWidth="1"/>
    <col min="5134" max="5378" width="9.140625" style="23"/>
    <col min="5379" max="5379" width="16.7109375" style="23" customWidth="1"/>
    <col min="5380" max="5380" width="15.42578125" style="23" customWidth="1"/>
    <col min="5381" max="5381" width="18.28515625" style="23" customWidth="1"/>
    <col min="5382" max="5382" width="16.85546875" style="23" customWidth="1"/>
    <col min="5383" max="5383" width="14.140625" style="23" customWidth="1"/>
    <col min="5384" max="5384" width="14.28515625" style="23" customWidth="1"/>
    <col min="5385" max="5385" width="12.5703125" style="23" customWidth="1"/>
    <col min="5386" max="5386" width="13" style="23" customWidth="1"/>
    <col min="5387" max="5387" width="14" style="23" customWidth="1"/>
    <col min="5388" max="5388" width="12.85546875" style="23" customWidth="1"/>
    <col min="5389" max="5389" width="1.85546875" style="23" customWidth="1"/>
    <col min="5390" max="5634" width="9.140625" style="23"/>
    <col min="5635" max="5635" width="16.7109375" style="23" customWidth="1"/>
    <col min="5636" max="5636" width="15.42578125" style="23" customWidth="1"/>
    <col min="5637" max="5637" width="18.28515625" style="23" customWidth="1"/>
    <col min="5638" max="5638" width="16.85546875" style="23" customWidth="1"/>
    <col min="5639" max="5639" width="14.140625" style="23" customWidth="1"/>
    <col min="5640" max="5640" width="14.28515625" style="23" customWidth="1"/>
    <col min="5641" max="5641" width="12.5703125" style="23" customWidth="1"/>
    <col min="5642" max="5642" width="13" style="23" customWidth="1"/>
    <col min="5643" max="5643" width="14" style="23" customWidth="1"/>
    <col min="5644" max="5644" width="12.85546875" style="23" customWidth="1"/>
    <col min="5645" max="5645" width="1.85546875" style="23" customWidth="1"/>
    <col min="5646" max="5890" width="9.140625" style="23"/>
    <col min="5891" max="5891" width="16.7109375" style="23" customWidth="1"/>
    <col min="5892" max="5892" width="15.42578125" style="23" customWidth="1"/>
    <col min="5893" max="5893" width="18.28515625" style="23" customWidth="1"/>
    <col min="5894" max="5894" width="16.85546875" style="23" customWidth="1"/>
    <col min="5895" max="5895" width="14.140625" style="23" customWidth="1"/>
    <col min="5896" max="5896" width="14.28515625" style="23" customWidth="1"/>
    <col min="5897" max="5897" width="12.5703125" style="23" customWidth="1"/>
    <col min="5898" max="5898" width="13" style="23" customWidth="1"/>
    <col min="5899" max="5899" width="14" style="23" customWidth="1"/>
    <col min="5900" max="5900" width="12.85546875" style="23" customWidth="1"/>
    <col min="5901" max="5901" width="1.85546875" style="23" customWidth="1"/>
    <col min="5902" max="6146" width="9.140625" style="23"/>
    <col min="6147" max="6147" width="16.7109375" style="23" customWidth="1"/>
    <col min="6148" max="6148" width="15.42578125" style="23" customWidth="1"/>
    <col min="6149" max="6149" width="18.28515625" style="23" customWidth="1"/>
    <col min="6150" max="6150" width="16.85546875" style="23" customWidth="1"/>
    <col min="6151" max="6151" width="14.140625" style="23" customWidth="1"/>
    <col min="6152" max="6152" width="14.28515625" style="23" customWidth="1"/>
    <col min="6153" max="6153" width="12.5703125" style="23" customWidth="1"/>
    <col min="6154" max="6154" width="13" style="23" customWidth="1"/>
    <col min="6155" max="6155" width="14" style="23" customWidth="1"/>
    <col min="6156" max="6156" width="12.85546875" style="23" customWidth="1"/>
    <col min="6157" max="6157" width="1.85546875" style="23" customWidth="1"/>
    <col min="6158" max="6402" width="9.140625" style="23"/>
    <col min="6403" max="6403" width="16.7109375" style="23" customWidth="1"/>
    <col min="6404" max="6404" width="15.42578125" style="23" customWidth="1"/>
    <col min="6405" max="6405" width="18.28515625" style="23" customWidth="1"/>
    <col min="6406" max="6406" width="16.85546875" style="23" customWidth="1"/>
    <col min="6407" max="6407" width="14.140625" style="23" customWidth="1"/>
    <col min="6408" max="6408" width="14.28515625" style="23" customWidth="1"/>
    <col min="6409" max="6409" width="12.5703125" style="23" customWidth="1"/>
    <col min="6410" max="6410" width="13" style="23" customWidth="1"/>
    <col min="6411" max="6411" width="14" style="23" customWidth="1"/>
    <col min="6412" max="6412" width="12.85546875" style="23" customWidth="1"/>
    <col min="6413" max="6413" width="1.85546875" style="23" customWidth="1"/>
    <col min="6414" max="6658" width="9.140625" style="23"/>
    <col min="6659" max="6659" width="16.7109375" style="23" customWidth="1"/>
    <col min="6660" max="6660" width="15.42578125" style="23" customWidth="1"/>
    <col min="6661" max="6661" width="18.28515625" style="23" customWidth="1"/>
    <col min="6662" max="6662" width="16.85546875" style="23" customWidth="1"/>
    <col min="6663" max="6663" width="14.140625" style="23" customWidth="1"/>
    <col min="6664" max="6664" width="14.28515625" style="23" customWidth="1"/>
    <col min="6665" max="6665" width="12.5703125" style="23" customWidth="1"/>
    <col min="6666" max="6666" width="13" style="23" customWidth="1"/>
    <col min="6667" max="6667" width="14" style="23" customWidth="1"/>
    <col min="6668" max="6668" width="12.85546875" style="23" customWidth="1"/>
    <col min="6669" max="6669" width="1.85546875" style="23" customWidth="1"/>
    <col min="6670" max="6914" width="9.140625" style="23"/>
    <col min="6915" max="6915" width="16.7109375" style="23" customWidth="1"/>
    <col min="6916" max="6916" width="15.42578125" style="23" customWidth="1"/>
    <col min="6917" max="6917" width="18.28515625" style="23" customWidth="1"/>
    <col min="6918" max="6918" width="16.85546875" style="23" customWidth="1"/>
    <col min="6919" max="6919" width="14.140625" style="23" customWidth="1"/>
    <col min="6920" max="6920" width="14.28515625" style="23" customWidth="1"/>
    <col min="6921" max="6921" width="12.5703125" style="23" customWidth="1"/>
    <col min="6922" max="6922" width="13" style="23" customWidth="1"/>
    <col min="6923" max="6923" width="14" style="23" customWidth="1"/>
    <col min="6924" max="6924" width="12.85546875" style="23" customWidth="1"/>
    <col min="6925" max="6925" width="1.85546875" style="23" customWidth="1"/>
    <col min="6926" max="7170" width="9.140625" style="23"/>
    <col min="7171" max="7171" width="16.7109375" style="23" customWidth="1"/>
    <col min="7172" max="7172" width="15.42578125" style="23" customWidth="1"/>
    <col min="7173" max="7173" width="18.28515625" style="23" customWidth="1"/>
    <col min="7174" max="7174" width="16.85546875" style="23" customWidth="1"/>
    <col min="7175" max="7175" width="14.140625" style="23" customWidth="1"/>
    <col min="7176" max="7176" width="14.28515625" style="23" customWidth="1"/>
    <col min="7177" max="7177" width="12.5703125" style="23" customWidth="1"/>
    <col min="7178" max="7178" width="13" style="23" customWidth="1"/>
    <col min="7179" max="7179" width="14" style="23" customWidth="1"/>
    <col min="7180" max="7180" width="12.85546875" style="23" customWidth="1"/>
    <col min="7181" max="7181" width="1.85546875" style="23" customWidth="1"/>
    <col min="7182" max="7426" width="9.140625" style="23"/>
    <col min="7427" max="7427" width="16.7109375" style="23" customWidth="1"/>
    <col min="7428" max="7428" width="15.42578125" style="23" customWidth="1"/>
    <col min="7429" max="7429" width="18.28515625" style="23" customWidth="1"/>
    <col min="7430" max="7430" width="16.85546875" style="23" customWidth="1"/>
    <col min="7431" max="7431" width="14.140625" style="23" customWidth="1"/>
    <col min="7432" max="7432" width="14.28515625" style="23" customWidth="1"/>
    <col min="7433" max="7433" width="12.5703125" style="23" customWidth="1"/>
    <col min="7434" max="7434" width="13" style="23" customWidth="1"/>
    <col min="7435" max="7435" width="14" style="23" customWidth="1"/>
    <col min="7436" max="7436" width="12.85546875" style="23" customWidth="1"/>
    <col min="7437" max="7437" width="1.85546875" style="23" customWidth="1"/>
    <col min="7438" max="7682" width="9.140625" style="23"/>
    <col min="7683" max="7683" width="16.7109375" style="23" customWidth="1"/>
    <col min="7684" max="7684" width="15.42578125" style="23" customWidth="1"/>
    <col min="7685" max="7685" width="18.28515625" style="23" customWidth="1"/>
    <col min="7686" max="7686" width="16.85546875" style="23" customWidth="1"/>
    <col min="7687" max="7687" width="14.140625" style="23" customWidth="1"/>
    <col min="7688" max="7688" width="14.28515625" style="23" customWidth="1"/>
    <col min="7689" max="7689" width="12.5703125" style="23" customWidth="1"/>
    <col min="7690" max="7690" width="13" style="23" customWidth="1"/>
    <col min="7691" max="7691" width="14" style="23" customWidth="1"/>
    <col min="7692" max="7692" width="12.85546875" style="23" customWidth="1"/>
    <col min="7693" max="7693" width="1.85546875" style="23" customWidth="1"/>
    <col min="7694" max="7938" width="9.140625" style="23"/>
    <col min="7939" max="7939" width="16.7109375" style="23" customWidth="1"/>
    <col min="7940" max="7940" width="15.42578125" style="23" customWidth="1"/>
    <col min="7941" max="7941" width="18.28515625" style="23" customWidth="1"/>
    <col min="7942" max="7942" width="16.85546875" style="23" customWidth="1"/>
    <col min="7943" max="7943" width="14.140625" style="23" customWidth="1"/>
    <col min="7944" max="7944" width="14.28515625" style="23" customWidth="1"/>
    <col min="7945" max="7945" width="12.5703125" style="23" customWidth="1"/>
    <col min="7946" max="7946" width="13" style="23" customWidth="1"/>
    <col min="7947" max="7947" width="14" style="23" customWidth="1"/>
    <col min="7948" max="7948" width="12.85546875" style="23" customWidth="1"/>
    <col min="7949" max="7949" width="1.85546875" style="23" customWidth="1"/>
    <col min="7950" max="8194" width="9.140625" style="23"/>
    <col min="8195" max="8195" width="16.7109375" style="23" customWidth="1"/>
    <col min="8196" max="8196" width="15.42578125" style="23" customWidth="1"/>
    <col min="8197" max="8197" width="18.28515625" style="23" customWidth="1"/>
    <col min="8198" max="8198" width="16.85546875" style="23" customWidth="1"/>
    <col min="8199" max="8199" width="14.140625" style="23" customWidth="1"/>
    <col min="8200" max="8200" width="14.28515625" style="23" customWidth="1"/>
    <col min="8201" max="8201" width="12.5703125" style="23" customWidth="1"/>
    <col min="8202" max="8202" width="13" style="23" customWidth="1"/>
    <col min="8203" max="8203" width="14" style="23" customWidth="1"/>
    <col min="8204" max="8204" width="12.85546875" style="23" customWidth="1"/>
    <col min="8205" max="8205" width="1.85546875" style="23" customWidth="1"/>
    <col min="8206" max="8450" width="9.140625" style="23"/>
    <col min="8451" max="8451" width="16.7109375" style="23" customWidth="1"/>
    <col min="8452" max="8452" width="15.42578125" style="23" customWidth="1"/>
    <col min="8453" max="8453" width="18.28515625" style="23" customWidth="1"/>
    <col min="8454" max="8454" width="16.85546875" style="23" customWidth="1"/>
    <col min="8455" max="8455" width="14.140625" style="23" customWidth="1"/>
    <col min="8456" max="8456" width="14.28515625" style="23" customWidth="1"/>
    <col min="8457" max="8457" width="12.5703125" style="23" customWidth="1"/>
    <col min="8458" max="8458" width="13" style="23" customWidth="1"/>
    <col min="8459" max="8459" width="14" style="23" customWidth="1"/>
    <col min="8460" max="8460" width="12.85546875" style="23" customWidth="1"/>
    <col min="8461" max="8461" width="1.85546875" style="23" customWidth="1"/>
    <col min="8462" max="8706" width="9.140625" style="23"/>
    <col min="8707" max="8707" width="16.7109375" style="23" customWidth="1"/>
    <col min="8708" max="8708" width="15.42578125" style="23" customWidth="1"/>
    <col min="8709" max="8709" width="18.28515625" style="23" customWidth="1"/>
    <col min="8710" max="8710" width="16.85546875" style="23" customWidth="1"/>
    <col min="8711" max="8711" width="14.140625" style="23" customWidth="1"/>
    <col min="8712" max="8712" width="14.28515625" style="23" customWidth="1"/>
    <col min="8713" max="8713" width="12.5703125" style="23" customWidth="1"/>
    <col min="8714" max="8714" width="13" style="23" customWidth="1"/>
    <col min="8715" max="8715" width="14" style="23" customWidth="1"/>
    <col min="8716" max="8716" width="12.85546875" style="23" customWidth="1"/>
    <col min="8717" max="8717" width="1.85546875" style="23" customWidth="1"/>
    <col min="8718" max="8962" width="9.140625" style="23"/>
    <col min="8963" max="8963" width="16.7109375" style="23" customWidth="1"/>
    <col min="8964" max="8964" width="15.42578125" style="23" customWidth="1"/>
    <col min="8965" max="8965" width="18.28515625" style="23" customWidth="1"/>
    <col min="8966" max="8966" width="16.85546875" style="23" customWidth="1"/>
    <col min="8967" max="8967" width="14.140625" style="23" customWidth="1"/>
    <col min="8968" max="8968" width="14.28515625" style="23" customWidth="1"/>
    <col min="8969" max="8969" width="12.5703125" style="23" customWidth="1"/>
    <col min="8970" max="8970" width="13" style="23" customWidth="1"/>
    <col min="8971" max="8971" width="14" style="23" customWidth="1"/>
    <col min="8972" max="8972" width="12.85546875" style="23" customWidth="1"/>
    <col min="8973" max="8973" width="1.85546875" style="23" customWidth="1"/>
    <col min="8974" max="9218" width="9.140625" style="23"/>
    <col min="9219" max="9219" width="16.7109375" style="23" customWidth="1"/>
    <col min="9220" max="9220" width="15.42578125" style="23" customWidth="1"/>
    <col min="9221" max="9221" width="18.28515625" style="23" customWidth="1"/>
    <col min="9222" max="9222" width="16.85546875" style="23" customWidth="1"/>
    <col min="9223" max="9223" width="14.140625" style="23" customWidth="1"/>
    <col min="9224" max="9224" width="14.28515625" style="23" customWidth="1"/>
    <col min="9225" max="9225" width="12.5703125" style="23" customWidth="1"/>
    <col min="9226" max="9226" width="13" style="23" customWidth="1"/>
    <col min="9227" max="9227" width="14" style="23" customWidth="1"/>
    <col min="9228" max="9228" width="12.85546875" style="23" customWidth="1"/>
    <col min="9229" max="9229" width="1.85546875" style="23" customWidth="1"/>
    <col min="9230" max="9474" width="9.140625" style="23"/>
    <col min="9475" max="9475" width="16.7109375" style="23" customWidth="1"/>
    <col min="9476" max="9476" width="15.42578125" style="23" customWidth="1"/>
    <col min="9477" max="9477" width="18.28515625" style="23" customWidth="1"/>
    <col min="9478" max="9478" width="16.85546875" style="23" customWidth="1"/>
    <col min="9479" max="9479" width="14.140625" style="23" customWidth="1"/>
    <col min="9480" max="9480" width="14.28515625" style="23" customWidth="1"/>
    <col min="9481" max="9481" width="12.5703125" style="23" customWidth="1"/>
    <col min="9482" max="9482" width="13" style="23" customWidth="1"/>
    <col min="9483" max="9483" width="14" style="23" customWidth="1"/>
    <col min="9484" max="9484" width="12.85546875" style="23" customWidth="1"/>
    <col min="9485" max="9485" width="1.85546875" style="23" customWidth="1"/>
    <col min="9486" max="9730" width="9.140625" style="23"/>
    <col min="9731" max="9731" width="16.7109375" style="23" customWidth="1"/>
    <col min="9732" max="9732" width="15.42578125" style="23" customWidth="1"/>
    <col min="9733" max="9733" width="18.28515625" style="23" customWidth="1"/>
    <col min="9734" max="9734" width="16.85546875" style="23" customWidth="1"/>
    <col min="9735" max="9735" width="14.140625" style="23" customWidth="1"/>
    <col min="9736" max="9736" width="14.28515625" style="23" customWidth="1"/>
    <col min="9737" max="9737" width="12.5703125" style="23" customWidth="1"/>
    <col min="9738" max="9738" width="13" style="23" customWidth="1"/>
    <col min="9739" max="9739" width="14" style="23" customWidth="1"/>
    <col min="9740" max="9740" width="12.85546875" style="23" customWidth="1"/>
    <col min="9741" max="9741" width="1.85546875" style="23" customWidth="1"/>
    <col min="9742" max="9986" width="9.140625" style="23"/>
    <col min="9987" max="9987" width="16.7109375" style="23" customWidth="1"/>
    <col min="9988" max="9988" width="15.42578125" style="23" customWidth="1"/>
    <col min="9989" max="9989" width="18.28515625" style="23" customWidth="1"/>
    <col min="9990" max="9990" width="16.85546875" style="23" customWidth="1"/>
    <col min="9991" max="9991" width="14.140625" style="23" customWidth="1"/>
    <col min="9992" max="9992" width="14.28515625" style="23" customWidth="1"/>
    <col min="9993" max="9993" width="12.5703125" style="23" customWidth="1"/>
    <col min="9994" max="9994" width="13" style="23" customWidth="1"/>
    <col min="9995" max="9995" width="14" style="23" customWidth="1"/>
    <col min="9996" max="9996" width="12.85546875" style="23" customWidth="1"/>
    <col min="9997" max="9997" width="1.85546875" style="23" customWidth="1"/>
    <col min="9998" max="10242" width="9.140625" style="23"/>
    <col min="10243" max="10243" width="16.7109375" style="23" customWidth="1"/>
    <col min="10244" max="10244" width="15.42578125" style="23" customWidth="1"/>
    <col min="10245" max="10245" width="18.28515625" style="23" customWidth="1"/>
    <col min="10246" max="10246" width="16.85546875" style="23" customWidth="1"/>
    <col min="10247" max="10247" width="14.140625" style="23" customWidth="1"/>
    <col min="10248" max="10248" width="14.28515625" style="23" customWidth="1"/>
    <col min="10249" max="10249" width="12.5703125" style="23" customWidth="1"/>
    <col min="10250" max="10250" width="13" style="23" customWidth="1"/>
    <col min="10251" max="10251" width="14" style="23" customWidth="1"/>
    <col min="10252" max="10252" width="12.85546875" style="23" customWidth="1"/>
    <col min="10253" max="10253" width="1.85546875" style="23" customWidth="1"/>
    <col min="10254" max="10498" width="9.140625" style="23"/>
    <col min="10499" max="10499" width="16.7109375" style="23" customWidth="1"/>
    <col min="10500" max="10500" width="15.42578125" style="23" customWidth="1"/>
    <col min="10501" max="10501" width="18.28515625" style="23" customWidth="1"/>
    <col min="10502" max="10502" width="16.85546875" style="23" customWidth="1"/>
    <col min="10503" max="10503" width="14.140625" style="23" customWidth="1"/>
    <col min="10504" max="10504" width="14.28515625" style="23" customWidth="1"/>
    <col min="10505" max="10505" width="12.5703125" style="23" customWidth="1"/>
    <col min="10506" max="10506" width="13" style="23" customWidth="1"/>
    <col min="10507" max="10507" width="14" style="23" customWidth="1"/>
    <col min="10508" max="10508" width="12.85546875" style="23" customWidth="1"/>
    <col min="10509" max="10509" width="1.85546875" style="23" customWidth="1"/>
    <col min="10510" max="10754" width="9.140625" style="23"/>
    <col min="10755" max="10755" width="16.7109375" style="23" customWidth="1"/>
    <col min="10756" max="10756" width="15.42578125" style="23" customWidth="1"/>
    <col min="10757" max="10757" width="18.28515625" style="23" customWidth="1"/>
    <col min="10758" max="10758" width="16.85546875" style="23" customWidth="1"/>
    <col min="10759" max="10759" width="14.140625" style="23" customWidth="1"/>
    <col min="10760" max="10760" width="14.28515625" style="23" customWidth="1"/>
    <col min="10761" max="10761" width="12.5703125" style="23" customWidth="1"/>
    <col min="10762" max="10762" width="13" style="23" customWidth="1"/>
    <col min="10763" max="10763" width="14" style="23" customWidth="1"/>
    <col min="10764" max="10764" width="12.85546875" style="23" customWidth="1"/>
    <col min="10765" max="10765" width="1.85546875" style="23" customWidth="1"/>
    <col min="10766" max="11010" width="9.140625" style="23"/>
    <col min="11011" max="11011" width="16.7109375" style="23" customWidth="1"/>
    <col min="11012" max="11012" width="15.42578125" style="23" customWidth="1"/>
    <col min="11013" max="11013" width="18.28515625" style="23" customWidth="1"/>
    <col min="11014" max="11014" width="16.85546875" style="23" customWidth="1"/>
    <col min="11015" max="11015" width="14.140625" style="23" customWidth="1"/>
    <col min="11016" max="11016" width="14.28515625" style="23" customWidth="1"/>
    <col min="11017" max="11017" width="12.5703125" style="23" customWidth="1"/>
    <col min="11018" max="11018" width="13" style="23" customWidth="1"/>
    <col min="11019" max="11019" width="14" style="23" customWidth="1"/>
    <col min="11020" max="11020" width="12.85546875" style="23" customWidth="1"/>
    <col min="11021" max="11021" width="1.85546875" style="23" customWidth="1"/>
    <col min="11022" max="11266" width="9.140625" style="23"/>
    <col min="11267" max="11267" width="16.7109375" style="23" customWidth="1"/>
    <col min="11268" max="11268" width="15.42578125" style="23" customWidth="1"/>
    <col min="11269" max="11269" width="18.28515625" style="23" customWidth="1"/>
    <col min="11270" max="11270" width="16.85546875" style="23" customWidth="1"/>
    <col min="11271" max="11271" width="14.140625" style="23" customWidth="1"/>
    <col min="11272" max="11272" width="14.28515625" style="23" customWidth="1"/>
    <col min="11273" max="11273" width="12.5703125" style="23" customWidth="1"/>
    <col min="11274" max="11274" width="13" style="23" customWidth="1"/>
    <col min="11275" max="11275" width="14" style="23" customWidth="1"/>
    <col min="11276" max="11276" width="12.85546875" style="23" customWidth="1"/>
    <col min="11277" max="11277" width="1.85546875" style="23" customWidth="1"/>
    <col min="11278" max="11522" width="9.140625" style="23"/>
    <col min="11523" max="11523" width="16.7109375" style="23" customWidth="1"/>
    <col min="11524" max="11524" width="15.42578125" style="23" customWidth="1"/>
    <col min="11525" max="11525" width="18.28515625" style="23" customWidth="1"/>
    <col min="11526" max="11526" width="16.85546875" style="23" customWidth="1"/>
    <col min="11527" max="11527" width="14.140625" style="23" customWidth="1"/>
    <col min="11528" max="11528" width="14.28515625" style="23" customWidth="1"/>
    <col min="11529" max="11529" width="12.5703125" style="23" customWidth="1"/>
    <col min="11530" max="11530" width="13" style="23" customWidth="1"/>
    <col min="11531" max="11531" width="14" style="23" customWidth="1"/>
    <col min="11532" max="11532" width="12.85546875" style="23" customWidth="1"/>
    <col min="11533" max="11533" width="1.85546875" style="23" customWidth="1"/>
    <col min="11534" max="11778" width="9.140625" style="23"/>
    <col min="11779" max="11779" width="16.7109375" style="23" customWidth="1"/>
    <col min="11780" max="11780" width="15.42578125" style="23" customWidth="1"/>
    <col min="11781" max="11781" width="18.28515625" style="23" customWidth="1"/>
    <col min="11782" max="11782" width="16.85546875" style="23" customWidth="1"/>
    <col min="11783" max="11783" width="14.140625" style="23" customWidth="1"/>
    <col min="11784" max="11784" width="14.28515625" style="23" customWidth="1"/>
    <col min="11785" max="11785" width="12.5703125" style="23" customWidth="1"/>
    <col min="11786" max="11786" width="13" style="23" customWidth="1"/>
    <col min="11787" max="11787" width="14" style="23" customWidth="1"/>
    <col min="11788" max="11788" width="12.85546875" style="23" customWidth="1"/>
    <col min="11789" max="11789" width="1.85546875" style="23" customWidth="1"/>
    <col min="11790" max="12034" width="9.140625" style="23"/>
    <col min="12035" max="12035" width="16.7109375" style="23" customWidth="1"/>
    <col min="12036" max="12036" width="15.42578125" style="23" customWidth="1"/>
    <col min="12037" max="12037" width="18.28515625" style="23" customWidth="1"/>
    <col min="12038" max="12038" width="16.85546875" style="23" customWidth="1"/>
    <col min="12039" max="12039" width="14.140625" style="23" customWidth="1"/>
    <col min="12040" max="12040" width="14.28515625" style="23" customWidth="1"/>
    <col min="12041" max="12041" width="12.5703125" style="23" customWidth="1"/>
    <col min="12042" max="12042" width="13" style="23" customWidth="1"/>
    <col min="12043" max="12043" width="14" style="23" customWidth="1"/>
    <col min="12044" max="12044" width="12.85546875" style="23" customWidth="1"/>
    <col min="12045" max="12045" width="1.85546875" style="23" customWidth="1"/>
    <col min="12046" max="12290" width="9.140625" style="23"/>
    <col min="12291" max="12291" width="16.7109375" style="23" customWidth="1"/>
    <col min="12292" max="12292" width="15.42578125" style="23" customWidth="1"/>
    <col min="12293" max="12293" width="18.28515625" style="23" customWidth="1"/>
    <col min="12294" max="12294" width="16.85546875" style="23" customWidth="1"/>
    <col min="12295" max="12295" width="14.140625" style="23" customWidth="1"/>
    <col min="12296" max="12296" width="14.28515625" style="23" customWidth="1"/>
    <col min="12297" max="12297" width="12.5703125" style="23" customWidth="1"/>
    <col min="12298" max="12298" width="13" style="23" customWidth="1"/>
    <col min="12299" max="12299" width="14" style="23" customWidth="1"/>
    <col min="12300" max="12300" width="12.85546875" style="23" customWidth="1"/>
    <col min="12301" max="12301" width="1.85546875" style="23" customWidth="1"/>
    <col min="12302" max="12546" width="9.140625" style="23"/>
    <col min="12547" max="12547" width="16.7109375" style="23" customWidth="1"/>
    <col min="12548" max="12548" width="15.42578125" style="23" customWidth="1"/>
    <col min="12549" max="12549" width="18.28515625" style="23" customWidth="1"/>
    <col min="12550" max="12550" width="16.85546875" style="23" customWidth="1"/>
    <col min="12551" max="12551" width="14.140625" style="23" customWidth="1"/>
    <col min="12552" max="12552" width="14.28515625" style="23" customWidth="1"/>
    <col min="12553" max="12553" width="12.5703125" style="23" customWidth="1"/>
    <col min="12554" max="12554" width="13" style="23" customWidth="1"/>
    <col min="12555" max="12555" width="14" style="23" customWidth="1"/>
    <col min="12556" max="12556" width="12.85546875" style="23" customWidth="1"/>
    <col min="12557" max="12557" width="1.85546875" style="23" customWidth="1"/>
    <col min="12558" max="12802" width="9.140625" style="23"/>
    <col min="12803" max="12803" width="16.7109375" style="23" customWidth="1"/>
    <col min="12804" max="12804" width="15.42578125" style="23" customWidth="1"/>
    <col min="12805" max="12805" width="18.28515625" style="23" customWidth="1"/>
    <col min="12806" max="12806" width="16.85546875" style="23" customWidth="1"/>
    <col min="12807" max="12807" width="14.140625" style="23" customWidth="1"/>
    <col min="12808" max="12808" width="14.28515625" style="23" customWidth="1"/>
    <col min="12809" max="12809" width="12.5703125" style="23" customWidth="1"/>
    <col min="12810" max="12810" width="13" style="23" customWidth="1"/>
    <col min="12811" max="12811" width="14" style="23" customWidth="1"/>
    <col min="12812" max="12812" width="12.85546875" style="23" customWidth="1"/>
    <col min="12813" max="12813" width="1.85546875" style="23" customWidth="1"/>
    <col min="12814" max="13058" width="9.140625" style="23"/>
    <col min="13059" max="13059" width="16.7109375" style="23" customWidth="1"/>
    <col min="13060" max="13060" width="15.42578125" style="23" customWidth="1"/>
    <col min="13061" max="13061" width="18.28515625" style="23" customWidth="1"/>
    <col min="13062" max="13062" width="16.85546875" style="23" customWidth="1"/>
    <col min="13063" max="13063" width="14.140625" style="23" customWidth="1"/>
    <col min="13064" max="13064" width="14.28515625" style="23" customWidth="1"/>
    <col min="13065" max="13065" width="12.5703125" style="23" customWidth="1"/>
    <col min="13066" max="13066" width="13" style="23" customWidth="1"/>
    <col min="13067" max="13067" width="14" style="23" customWidth="1"/>
    <col min="13068" max="13068" width="12.85546875" style="23" customWidth="1"/>
    <col min="13069" max="13069" width="1.85546875" style="23" customWidth="1"/>
    <col min="13070" max="13314" width="9.140625" style="23"/>
    <col min="13315" max="13315" width="16.7109375" style="23" customWidth="1"/>
    <col min="13316" max="13316" width="15.42578125" style="23" customWidth="1"/>
    <col min="13317" max="13317" width="18.28515625" style="23" customWidth="1"/>
    <col min="13318" max="13318" width="16.85546875" style="23" customWidth="1"/>
    <col min="13319" max="13319" width="14.140625" style="23" customWidth="1"/>
    <col min="13320" max="13320" width="14.28515625" style="23" customWidth="1"/>
    <col min="13321" max="13321" width="12.5703125" style="23" customWidth="1"/>
    <col min="13322" max="13322" width="13" style="23" customWidth="1"/>
    <col min="13323" max="13323" width="14" style="23" customWidth="1"/>
    <col min="13324" max="13324" width="12.85546875" style="23" customWidth="1"/>
    <col min="13325" max="13325" width="1.85546875" style="23" customWidth="1"/>
    <col min="13326" max="13570" width="9.140625" style="23"/>
    <col min="13571" max="13571" width="16.7109375" style="23" customWidth="1"/>
    <col min="13572" max="13572" width="15.42578125" style="23" customWidth="1"/>
    <col min="13573" max="13573" width="18.28515625" style="23" customWidth="1"/>
    <col min="13574" max="13574" width="16.85546875" style="23" customWidth="1"/>
    <col min="13575" max="13575" width="14.140625" style="23" customWidth="1"/>
    <col min="13576" max="13576" width="14.28515625" style="23" customWidth="1"/>
    <col min="13577" max="13577" width="12.5703125" style="23" customWidth="1"/>
    <col min="13578" max="13578" width="13" style="23" customWidth="1"/>
    <col min="13579" max="13579" width="14" style="23" customWidth="1"/>
    <col min="13580" max="13580" width="12.85546875" style="23" customWidth="1"/>
    <col min="13581" max="13581" width="1.85546875" style="23" customWidth="1"/>
    <col min="13582" max="13826" width="9.140625" style="23"/>
    <col min="13827" max="13827" width="16.7109375" style="23" customWidth="1"/>
    <col min="13828" max="13828" width="15.42578125" style="23" customWidth="1"/>
    <col min="13829" max="13829" width="18.28515625" style="23" customWidth="1"/>
    <col min="13830" max="13830" width="16.85546875" style="23" customWidth="1"/>
    <col min="13831" max="13831" width="14.140625" style="23" customWidth="1"/>
    <col min="13832" max="13832" width="14.28515625" style="23" customWidth="1"/>
    <col min="13833" max="13833" width="12.5703125" style="23" customWidth="1"/>
    <col min="13834" max="13834" width="13" style="23" customWidth="1"/>
    <col min="13835" max="13835" width="14" style="23" customWidth="1"/>
    <col min="13836" max="13836" width="12.85546875" style="23" customWidth="1"/>
    <col min="13837" max="13837" width="1.85546875" style="23" customWidth="1"/>
    <col min="13838" max="14082" width="9.140625" style="23"/>
    <col min="14083" max="14083" width="16.7109375" style="23" customWidth="1"/>
    <col min="14084" max="14084" width="15.42578125" style="23" customWidth="1"/>
    <col min="14085" max="14085" width="18.28515625" style="23" customWidth="1"/>
    <col min="14086" max="14086" width="16.85546875" style="23" customWidth="1"/>
    <col min="14087" max="14087" width="14.140625" style="23" customWidth="1"/>
    <col min="14088" max="14088" width="14.28515625" style="23" customWidth="1"/>
    <col min="14089" max="14089" width="12.5703125" style="23" customWidth="1"/>
    <col min="14090" max="14090" width="13" style="23" customWidth="1"/>
    <col min="14091" max="14091" width="14" style="23" customWidth="1"/>
    <col min="14092" max="14092" width="12.85546875" style="23" customWidth="1"/>
    <col min="14093" max="14093" width="1.85546875" style="23" customWidth="1"/>
    <col min="14094" max="14338" width="9.140625" style="23"/>
    <col min="14339" max="14339" width="16.7109375" style="23" customWidth="1"/>
    <col min="14340" max="14340" width="15.42578125" style="23" customWidth="1"/>
    <col min="14341" max="14341" width="18.28515625" style="23" customWidth="1"/>
    <col min="14342" max="14342" width="16.85546875" style="23" customWidth="1"/>
    <col min="14343" max="14343" width="14.140625" style="23" customWidth="1"/>
    <col min="14344" max="14344" width="14.28515625" style="23" customWidth="1"/>
    <col min="14345" max="14345" width="12.5703125" style="23" customWidth="1"/>
    <col min="14346" max="14346" width="13" style="23" customWidth="1"/>
    <col min="14347" max="14347" width="14" style="23" customWidth="1"/>
    <col min="14348" max="14348" width="12.85546875" style="23" customWidth="1"/>
    <col min="14349" max="14349" width="1.85546875" style="23" customWidth="1"/>
    <col min="14350" max="14594" width="9.140625" style="23"/>
    <col min="14595" max="14595" width="16.7109375" style="23" customWidth="1"/>
    <col min="14596" max="14596" width="15.42578125" style="23" customWidth="1"/>
    <col min="14597" max="14597" width="18.28515625" style="23" customWidth="1"/>
    <col min="14598" max="14598" width="16.85546875" style="23" customWidth="1"/>
    <col min="14599" max="14599" width="14.140625" style="23" customWidth="1"/>
    <col min="14600" max="14600" width="14.28515625" style="23" customWidth="1"/>
    <col min="14601" max="14601" width="12.5703125" style="23" customWidth="1"/>
    <col min="14602" max="14602" width="13" style="23" customWidth="1"/>
    <col min="14603" max="14603" width="14" style="23" customWidth="1"/>
    <col min="14604" max="14604" width="12.85546875" style="23" customWidth="1"/>
    <col min="14605" max="14605" width="1.85546875" style="23" customWidth="1"/>
    <col min="14606" max="14850" width="9.140625" style="23"/>
    <col min="14851" max="14851" width="16.7109375" style="23" customWidth="1"/>
    <col min="14852" max="14852" width="15.42578125" style="23" customWidth="1"/>
    <col min="14853" max="14853" width="18.28515625" style="23" customWidth="1"/>
    <col min="14854" max="14854" width="16.85546875" style="23" customWidth="1"/>
    <col min="14855" max="14855" width="14.140625" style="23" customWidth="1"/>
    <col min="14856" max="14856" width="14.28515625" style="23" customWidth="1"/>
    <col min="14857" max="14857" width="12.5703125" style="23" customWidth="1"/>
    <col min="14858" max="14858" width="13" style="23" customWidth="1"/>
    <col min="14859" max="14859" width="14" style="23" customWidth="1"/>
    <col min="14860" max="14860" width="12.85546875" style="23" customWidth="1"/>
    <col min="14861" max="14861" width="1.85546875" style="23" customWidth="1"/>
    <col min="14862" max="15106" width="9.140625" style="23"/>
    <col min="15107" max="15107" width="16.7109375" style="23" customWidth="1"/>
    <col min="15108" max="15108" width="15.42578125" style="23" customWidth="1"/>
    <col min="15109" max="15109" width="18.28515625" style="23" customWidth="1"/>
    <col min="15110" max="15110" width="16.85546875" style="23" customWidth="1"/>
    <col min="15111" max="15111" width="14.140625" style="23" customWidth="1"/>
    <col min="15112" max="15112" width="14.28515625" style="23" customWidth="1"/>
    <col min="15113" max="15113" width="12.5703125" style="23" customWidth="1"/>
    <col min="15114" max="15114" width="13" style="23" customWidth="1"/>
    <col min="15115" max="15115" width="14" style="23" customWidth="1"/>
    <col min="15116" max="15116" width="12.85546875" style="23" customWidth="1"/>
    <col min="15117" max="15117" width="1.85546875" style="23" customWidth="1"/>
    <col min="15118" max="15362" width="9.140625" style="23"/>
    <col min="15363" max="15363" width="16.7109375" style="23" customWidth="1"/>
    <col min="15364" max="15364" width="15.42578125" style="23" customWidth="1"/>
    <col min="15365" max="15365" width="18.28515625" style="23" customWidth="1"/>
    <col min="15366" max="15366" width="16.85546875" style="23" customWidth="1"/>
    <col min="15367" max="15367" width="14.140625" style="23" customWidth="1"/>
    <col min="15368" max="15368" width="14.28515625" style="23" customWidth="1"/>
    <col min="15369" max="15369" width="12.5703125" style="23" customWidth="1"/>
    <col min="15370" max="15370" width="13" style="23" customWidth="1"/>
    <col min="15371" max="15371" width="14" style="23" customWidth="1"/>
    <col min="15372" max="15372" width="12.85546875" style="23" customWidth="1"/>
    <col min="15373" max="15373" width="1.85546875" style="23" customWidth="1"/>
    <col min="15374" max="15618" width="9.140625" style="23"/>
    <col min="15619" max="15619" width="16.7109375" style="23" customWidth="1"/>
    <col min="15620" max="15620" width="15.42578125" style="23" customWidth="1"/>
    <col min="15621" max="15621" width="18.28515625" style="23" customWidth="1"/>
    <col min="15622" max="15622" width="16.85546875" style="23" customWidth="1"/>
    <col min="15623" max="15623" width="14.140625" style="23" customWidth="1"/>
    <col min="15624" max="15624" width="14.28515625" style="23" customWidth="1"/>
    <col min="15625" max="15625" width="12.5703125" style="23" customWidth="1"/>
    <col min="15626" max="15626" width="13" style="23" customWidth="1"/>
    <col min="15627" max="15627" width="14" style="23" customWidth="1"/>
    <col min="15628" max="15628" width="12.85546875" style="23" customWidth="1"/>
    <col min="15629" max="15629" width="1.85546875" style="23" customWidth="1"/>
    <col min="15630" max="15874" width="9.140625" style="23"/>
    <col min="15875" max="15875" width="16.7109375" style="23" customWidth="1"/>
    <col min="15876" max="15876" width="15.42578125" style="23" customWidth="1"/>
    <col min="15877" max="15877" width="18.28515625" style="23" customWidth="1"/>
    <col min="15878" max="15878" width="16.85546875" style="23" customWidth="1"/>
    <col min="15879" max="15879" width="14.140625" style="23" customWidth="1"/>
    <col min="15880" max="15880" width="14.28515625" style="23" customWidth="1"/>
    <col min="15881" max="15881" width="12.5703125" style="23" customWidth="1"/>
    <col min="15882" max="15882" width="13" style="23" customWidth="1"/>
    <col min="15883" max="15883" width="14" style="23" customWidth="1"/>
    <col min="15884" max="15884" width="12.85546875" style="23" customWidth="1"/>
    <col min="15885" max="15885" width="1.85546875" style="23" customWidth="1"/>
    <col min="15886" max="16130" width="9.140625" style="23"/>
    <col min="16131" max="16131" width="16.7109375" style="23" customWidth="1"/>
    <col min="16132" max="16132" width="15.42578125" style="23" customWidth="1"/>
    <col min="16133" max="16133" width="18.28515625" style="23" customWidth="1"/>
    <col min="16134" max="16134" width="16.85546875" style="23" customWidth="1"/>
    <col min="16135" max="16135" width="14.140625" style="23" customWidth="1"/>
    <col min="16136" max="16136" width="14.28515625" style="23" customWidth="1"/>
    <col min="16137" max="16137" width="12.5703125" style="23" customWidth="1"/>
    <col min="16138" max="16138" width="13" style="23" customWidth="1"/>
    <col min="16139" max="16139" width="14" style="23" customWidth="1"/>
    <col min="16140" max="16140" width="12.85546875" style="23" customWidth="1"/>
    <col min="16141" max="16141" width="1.85546875" style="23" customWidth="1"/>
    <col min="16142" max="16384" width="9.140625" style="23"/>
  </cols>
  <sheetData>
    <row r="1" spans="1:12" s="141" customFormat="1" ht="15.75" x14ac:dyDescent="0.25">
      <c r="A1" s="142"/>
      <c r="B1" s="142"/>
      <c r="C1" s="142"/>
    </row>
    <row r="2" spans="1:12" s="141" customFormat="1" x14ac:dyDescent="0.25">
      <c r="A2" s="143"/>
      <c r="B2" s="143"/>
      <c r="C2" s="143"/>
    </row>
    <row r="3" spans="1:12" s="141" customFormat="1" x14ac:dyDescent="0.25">
      <c r="A3" s="144"/>
      <c r="B3" s="144"/>
      <c r="C3" s="144"/>
    </row>
    <row r="4" spans="1:12" s="141" customFormat="1" x14ac:dyDescent="0.25"/>
    <row r="5" spans="1:12" s="141" customFormat="1" x14ac:dyDescent="0.25">
      <c r="I5" s="143" t="s">
        <v>40</v>
      </c>
    </row>
    <row r="6" spans="1:12" s="141" customFormat="1" x14ac:dyDescent="0.25"/>
    <row r="7" spans="1:12" s="141" customFormat="1" ht="15.75" x14ac:dyDescent="0.25">
      <c r="A7" s="142"/>
      <c r="B7" s="142"/>
      <c r="C7" s="142"/>
    </row>
    <row r="8" spans="1:12" customFormat="1" ht="11.65" customHeight="1" thickBot="1" x14ac:dyDescent="0.3">
      <c r="A8" s="60"/>
      <c r="B8" s="60"/>
      <c r="C8" s="60"/>
    </row>
    <row r="9" spans="1:12" s="54" customFormat="1" ht="16.5" thickBot="1" x14ac:dyDescent="0.3">
      <c r="A9" s="59" t="s">
        <v>39</v>
      </c>
      <c r="B9" s="59"/>
      <c r="C9" s="59"/>
      <c r="D9" s="59"/>
      <c r="E9" s="59"/>
      <c r="F9" s="58"/>
      <c r="G9" s="58"/>
      <c r="H9" s="57" t="s">
        <v>38</v>
      </c>
      <c r="I9" s="56">
        <v>43830</v>
      </c>
      <c r="J9" s="55"/>
    </row>
    <row r="10" spans="1:12" x14ac:dyDescent="0.25">
      <c r="A10" s="36"/>
      <c r="B10" s="34"/>
      <c r="C10" s="34"/>
      <c r="D10" s="34"/>
      <c r="E10" s="34"/>
      <c r="F10" s="34"/>
      <c r="G10" s="34"/>
      <c r="H10" s="34"/>
      <c r="I10" s="34"/>
      <c r="J10" s="33"/>
    </row>
    <row r="11" spans="1:12" x14ac:dyDescent="0.25">
      <c r="A11" s="140"/>
      <c r="B11" s="139" t="s">
        <v>74</v>
      </c>
      <c r="C11" s="139"/>
      <c r="D11" s="53" t="s">
        <v>32</v>
      </c>
      <c r="E11" s="34"/>
      <c r="F11" s="34"/>
      <c r="G11" s="34"/>
      <c r="H11" s="34"/>
      <c r="I11" s="34"/>
      <c r="J11" s="33"/>
      <c r="K11" s="46"/>
    </row>
    <row r="12" spans="1:12" ht="6.75" customHeight="1" x14ac:dyDescent="0.25">
      <c r="A12" s="39"/>
      <c r="B12" s="52"/>
      <c r="C12" s="52"/>
      <c r="D12" s="35"/>
      <c r="E12" s="34"/>
      <c r="F12" s="34"/>
      <c r="G12" s="34"/>
      <c r="H12" s="34"/>
      <c r="I12" s="34"/>
      <c r="J12" s="33"/>
      <c r="K12" s="46"/>
      <c r="L12" s="46"/>
    </row>
    <row r="13" spans="1:12" x14ac:dyDescent="0.25">
      <c r="A13" s="39"/>
      <c r="B13" s="52"/>
      <c r="C13" s="145" t="s">
        <v>41</v>
      </c>
      <c r="D13" s="146"/>
      <c r="E13" s="146"/>
      <c r="F13" s="146"/>
      <c r="G13" s="146"/>
      <c r="H13" s="146"/>
      <c r="I13" s="146"/>
      <c r="J13" s="33"/>
      <c r="K13" s="46"/>
      <c r="L13" s="46"/>
    </row>
    <row r="14" spans="1:12" x14ac:dyDescent="0.25">
      <c r="A14" s="39"/>
      <c r="B14" s="52"/>
      <c r="C14" s="147" t="s">
        <v>42</v>
      </c>
      <c r="D14" s="146"/>
      <c r="E14" s="146"/>
      <c r="F14" s="146"/>
      <c r="G14" s="146"/>
      <c r="H14" s="146"/>
      <c r="I14" s="146"/>
      <c r="J14" s="33"/>
      <c r="K14" s="46"/>
    </row>
    <row r="15" spans="1:12" x14ac:dyDescent="0.25">
      <c r="A15" s="39"/>
      <c r="B15" s="52"/>
      <c r="C15" s="147" t="s">
        <v>43</v>
      </c>
      <c r="D15" s="146"/>
      <c r="E15" s="146"/>
      <c r="F15" s="146"/>
      <c r="G15" s="146"/>
      <c r="H15" s="146"/>
      <c r="I15" s="146"/>
      <c r="J15" s="33"/>
      <c r="K15" s="46"/>
    </row>
    <row r="16" spans="1:12" x14ac:dyDescent="0.25">
      <c r="A16" s="39"/>
      <c r="B16" s="52"/>
      <c r="C16" s="145" t="s">
        <v>44</v>
      </c>
      <c r="D16" s="146"/>
      <c r="E16" s="146"/>
      <c r="F16" s="146"/>
      <c r="G16" s="146"/>
      <c r="H16" s="146"/>
      <c r="I16" s="146"/>
      <c r="J16" s="33"/>
      <c r="K16" s="46"/>
    </row>
    <row r="17" spans="1:10" x14ac:dyDescent="0.25">
      <c r="A17" s="39"/>
      <c r="B17" s="52"/>
      <c r="C17" s="52"/>
      <c r="D17" s="138"/>
      <c r="E17" s="34"/>
      <c r="F17" s="34"/>
      <c r="G17" s="34"/>
      <c r="H17" s="34"/>
      <c r="I17" s="34"/>
      <c r="J17" s="33"/>
    </row>
    <row r="18" spans="1:10" x14ac:dyDescent="0.25">
      <c r="A18" s="135" t="s">
        <v>73</v>
      </c>
      <c r="B18" s="134"/>
      <c r="C18" s="134"/>
      <c r="D18" s="134"/>
      <c r="E18" s="133"/>
      <c r="F18" s="34"/>
      <c r="G18" s="34"/>
      <c r="H18" s="34"/>
      <c r="I18" s="34"/>
      <c r="J18" s="33"/>
    </row>
    <row r="19" spans="1:10" ht="2.85" customHeight="1" thickBot="1" x14ac:dyDescent="0.3">
      <c r="A19" s="132"/>
      <c r="B19" s="131"/>
      <c r="C19" s="34"/>
      <c r="D19" s="34"/>
      <c r="E19" s="34"/>
      <c r="F19" s="34"/>
      <c r="G19" s="34"/>
      <c r="H19" s="34"/>
      <c r="I19" s="34"/>
      <c r="J19" s="33"/>
    </row>
    <row r="20" spans="1:10" ht="15.75" thickBot="1" x14ac:dyDescent="0.3">
      <c r="A20" s="36"/>
      <c r="B20" s="35" t="s">
        <v>72</v>
      </c>
      <c r="C20" s="35"/>
      <c r="D20" s="34"/>
      <c r="E20" s="34"/>
      <c r="F20" s="34"/>
      <c r="G20" s="34"/>
      <c r="H20" s="34"/>
      <c r="I20" s="51"/>
      <c r="J20" s="33"/>
    </row>
    <row r="21" spans="1:10" x14ac:dyDescent="0.25">
      <c r="A21" s="36"/>
      <c r="B21" s="52" t="s">
        <v>71</v>
      </c>
      <c r="C21" s="52"/>
      <c r="D21" s="34"/>
      <c r="E21" s="34"/>
      <c r="F21" s="34"/>
      <c r="G21" s="34"/>
      <c r="H21" s="34"/>
      <c r="I21" s="34"/>
      <c r="J21" s="33"/>
    </row>
    <row r="22" spans="1:10" ht="7.5" customHeight="1" x14ac:dyDescent="0.25">
      <c r="A22" s="36"/>
      <c r="B22" s="52"/>
      <c r="C22" s="52"/>
      <c r="D22" s="34"/>
      <c r="E22" s="34"/>
      <c r="F22" s="34"/>
      <c r="G22" s="34"/>
      <c r="H22" s="34"/>
      <c r="I22" s="34"/>
      <c r="J22" s="33"/>
    </row>
    <row r="23" spans="1:10" x14ac:dyDescent="0.25">
      <c r="A23" s="36"/>
      <c r="B23" s="52" t="s">
        <v>70</v>
      </c>
      <c r="C23" s="52"/>
      <c r="D23" s="34"/>
      <c r="E23" s="34"/>
      <c r="F23" s="34"/>
      <c r="G23" s="34"/>
      <c r="H23" s="34"/>
      <c r="I23" s="137"/>
      <c r="J23" s="33"/>
    </row>
    <row r="24" spans="1:10" x14ac:dyDescent="0.25">
      <c r="A24" s="36"/>
      <c r="B24" s="52" t="s">
        <v>69</v>
      </c>
      <c r="C24" s="52"/>
      <c r="D24" s="34"/>
      <c r="E24" s="34"/>
      <c r="F24" s="34"/>
      <c r="G24" s="34"/>
      <c r="H24" s="34"/>
      <c r="I24" s="34"/>
      <c r="J24" s="33"/>
    </row>
    <row r="25" spans="1:10" x14ac:dyDescent="0.25">
      <c r="A25" s="36"/>
      <c r="B25" s="52" t="s">
        <v>68</v>
      </c>
      <c r="C25" s="52"/>
      <c r="D25" s="34"/>
      <c r="E25" s="34"/>
      <c r="F25" s="34"/>
      <c r="G25" s="34"/>
      <c r="H25" s="34"/>
      <c r="I25" s="34"/>
      <c r="J25" s="33"/>
    </row>
    <row r="26" spans="1:10" ht="7.5" customHeight="1" x14ac:dyDescent="0.25">
      <c r="A26" s="36"/>
      <c r="B26" s="52"/>
      <c r="C26" s="52"/>
      <c r="D26" s="34"/>
      <c r="E26" s="34"/>
      <c r="F26" s="34"/>
      <c r="G26" s="34"/>
      <c r="H26" s="34"/>
      <c r="I26" s="34"/>
      <c r="J26" s="33"/>
    </row>
    <row r="27" spans="1:10" x14ac:dyDescent="0.25">
      <c r="A27" s="36"/>
      <c r="B27" s="52" t="s">
        <v>67</v>
      </c>
      <c r="C27" s="52"/>
      <c r="D27" s="34"/>
      <c r="E27" s="34"/>
      <c r="F27" s="34"/>
      <c r="G27" s="34"/>
      <c r="H27" s="34"/>
      <c r="I27" s="50"/>
      <c r="J27" s="33"/>
    </row>
    <row r="28" spans="1:10" ht="8.1" customHeight="1" x14ac:dyDescent="0.25">
      <c r="A28" s="36"/>
      <c r="B28" s="52"/>
      <c r="C28" s="52"/>
      <c r="D28" s="34"/>
      <c r="E28" s="34"/>
      <c r="F28" s="34"/>
      <c r="G28" s="34"/>
      <c r="H28" s="34"/>
      <c r="I28" s="34"/>
      <c r="J28" s="33"/>
    </row>
    <row r="29" spans="1:10" x14ac:dyDescent="0.25">
      <c r="A29" s="36"/>
      <c r="B29" s="52" t="s">
        <v>66</v>
      </c>
      <c r="C29" s="52"/>
      <c r="D29" s="34"/>
      <c r="E29" s="34"/>
      <c r="F29" s="34"/>
      <c r="G29" s="34"/>
      <c r="H29" s="34"/>
      <c r="I29" s="49"/>
      <c r="J29" s="33"/>
    </row>
    <row r="30" spans="1:10" x14ac:dyDescent="0.25">
      <c r="A30" s="36"/>
      <c r="B30" s="52" t="s">
        <v>65</v>
      </c>
      <c r="C30" s="52"/>
      <c r="D30" s="34"/>
      <c r="E30" s="34"/>
      <c r="F30" s="34"/>
      <c r="G30" s="34"/>
      <c r="H30" s="34"/>
      <c r="I30" s="34"/>
      <c r="J30" s="33"/>
    </row>
    <row r="31" spans="1:10" x14ac:dyDescent="0.25">
      <c r="A31" s="136"/>
      <c r="B31" s="34"/>
      <c r="C31" s="34"/>
      <c r="D31" s="34"/>
      <c r="E31" s="34"/>
      <c r="F31" s="34"/>
      <c r="G31" s="34"/>
      <c r="H31" s="34"/>
      <c r="I31" s="34"/>
      <c r="J31" s="33"/>
    </row>
    <row r="32" spans="1:10" x14ac:dyDescent="0.25">
      <c r="A32" s="135" t="s">
        <v>64</v>
      </c>
      <c r="B32" s="134"/>
      <c r="C32" s="134"/>
      <c r="D32" s="134"/>
      <c r="E32" s="133"/>
      <c r="F32" s="48"/>
      <c r="G32" s="48"/>
      <c r="H32" s="48"/>
      <c r="I32" s="47"/>
      <c r="J32" s="33"/>
    </row>
    <row r="33" spans="1:11" ht="2.85" customHeight="1" x14ac:dyDescent="0.25">
      <c r="A33" s="132"/>
      <c r="B33" s="131"/>
      <c r="C33" s="34"/>
      <c r="D33" s="34"/>
      <c r="E33" s="34"/>
      <c r="F33" s="34"/>
      <c r="G33" s="34"/>
      <c r="H33" s="34"/>
      <c r="I33" s="45"/>
      <c r="J33" s="33"/>
    </row>
    <row r="34" spans="1:11" x14ac:dyDescent="0.25">
      <c r="A34" s="36"/>
      <c r="B34" s="52" t="s">
        <v>63</v>
      </c>
      <c r="C34" s="52"/>
      <c r="D34" s="34"/>
      <c r="E34" s="34"/>
      <c r="F34" s="34"/>
      <c r="G34" s="34"/>
      <c r="H34" s="34"/>
      <c r="I34" s="45"/>
      <c r="J34" s="33"/>
    </row>
    <row r="35" spans="1:11" x14ac:dyDescent="0.25">
      <c r="A35" s="36"/>
      <c r="B35" s="52" t="s">
        <v>62</v>
      </c>
      <c r="C35" s="52"/>
      <c r="D35" s="34"/>
      <c r="E35" s="34"/>
      <c r="F35" s="34"/>
      <c r="G35" s="34"/>
      <c r="H35" s="34"/>
      <c r="I35" s="45"/>
      <c r="J35" s="33"/>
      <c r="K35" s="46"/>
    </row>
    <row r="36" spans="1:11" ht="7.5" customHeight="1" x14ac:dyDescent="0.25">
      <c r="A36" s="36"/>
      <c r="B36" s="52"/>
      <c r="C36" s="52"/>
      <c r="D36" s="34"/>
      <c r="E36" s="34"/>
      <c r="F36" s="34"/>
      <c r="G36" s="34"/>
      <c r="H36" s="34"/>
      <c r="I36" s="45"/>
      <c r="J36" s="33"/>
      <c r="K36" s="46"/>
    </row>
    <row r="37" spans="1:11" x14ac:dyDescent="0.25">
      <c r="A37" s="36"/>
      <c r="B37" s="52" t="s">
        <v>37</v>
      </c>
      <c r="C37" s="52"/>
      <c r="D37" s="34"/>
      <c r="E37" s="34"/>
      <c r="F37" s="34"/>
      <c r="G37" s="34"/>
      <c r="H37" s="34"/>
      <c r="I37" s="45"/>
      <c r="J37" s="33"/>
    </row>
    <row r="38" spans="1:11" ht="4.7" customHeight="1" x14ac:dyDescent="0.25">
      <c r="A38" s="39"/>
      <c r="B38" s="52"/>
      <c r="C38" s="52"/>
      <c r="D38" s="34"/>
      <c r="E38" s="34"/>
      <c r="F38" s="34"/>
      <c r="G38" s="34"/>
      <c r="H38" s="34"/>
      <c r="I38" s="45"/>
      <c r="J38" s="33"/>
    </row>
    <row r="39" spans="1:11" x14ac:dyDescent="0.25">
      <c r="A39" s="44"/>
      <c r="B39" s="42"/>
      <c r="C39" s="42"/>
      <c r="D39" s="41" t="s">
        <v>61</v>
      </c>
      <c r="E39" s="130"/>
      <c r="F39" s="43"/>
      <c r="G39" s="42"/>
      <c r="H39" s="41" t="s">
        <v>60</v>
      </c>
      <c r="I39" s="40"/>
      <c r="J39" s="33"/>
    </row>
    <row r="40" spans="1:11" ht="12.75" customHeight="1" x14ac:dyDescent="0.25">
      <c r="A40" s="36"/>
      <c r="B40" s="34"/>
      <c r="C40" s="34"/>
      <c r="D40" s="34"/>
      <c r="E40" s="34"/>
      <c r="F40" s="34"/>
      <c r="G40" s="34"/>
      <c r="H40" s="34"/>
      <c r="I40" s="34"/>
      <c r="J40" s="33"/>
    </row>
    <row r="41" spans="1:11" x14ac:dyDescent="0.25">
      <c r="A41" s="36"/>
      <c r="B41" s="34"/>
      <c r="C41" s="34"/>
      <c r="D41" s="129" t="s">
        <v>59</v>
      </c>
      <c r="E41" s="128"/>
      <c r="F41" s="128"/>
      <c r="G41" s="128"/>
      <c r="H41" s="128"/>
      <c r="I41" s="127"/>
      <c r="J41" s="33"/>
    </row>
    <row r="42" spans="1:11" x14ac:dyDescent="0.25">
      <c r="A42" s="36"/>
      <c r="B42" s="34"/>
      <c r="C42" s="34"/>
      <c r="D42" s="126" t="s">
        <v>58</v>
      </c>
      <c r="E42" s="125"/>
      <c r="F42" s="125"/>
      <c r="G42" s="125"/>
      <c r="H42" s="125"/>
      <c r="I42" s="124"/>
      <c r="J42" s="33"/>
    </row>
    <row r="43" spans="1:11" x14ac:dyDescent="0.25">
      <c r="A43" s="36"/>
      <c r="B43" s="34"/>
      <c r="C43" s="34"/>
      <c r="D43" s="123" t="s">
        <v>57</v>
      </c>
      <c r="E43" s="122"/>
      <c r="F43" s="122"/>
      <c r="G43" s="122"/>
      <c r="H43" s="122"/>
      <c r="I43" s="121"/>
      <c r="J43" s="33"/>
    </row>
    <row r="44" spans="1:11" ht="4.7" customHeight="1" x14ac:dyDescent="0.25">
      <c r="A44" s="38"/>
      <c r="B44" s="35"/>
      <c r="C44" s="35"/>
      <c r="D44" s="34"/>
      <c r="E44" s="34"/>
      <c r="F44" s="34"/>
      <c r="G44" s="34"/>
      <c r="H44" s="34"/>
      <c r="I44" s="34"/>
      <c r="J44" s="33"/>
    </row>
    <row r="45" spans="1:11" ht="15.75" thickBot="1" x14ac:dyDescent="0.3">
      <c r="A45" s="38"/>
      <c r="B45" s="35"/>
      <c r="C45" s="35"/>
      <c r="D45" s="34"/>
      <c r="E45" s="34"/>
      <c r="F45" s="34"/>
      <c r="G45" s="34"/>
      <c r="H45" s="34"/>
      <c r="I45" s="34"/>
      <c r="J45" s="33"/>
    </row>
    <row r="46" spans="1:11" ht="15.75" thickBot="1" x14ac:dyDescent="0.3">
      <c r="A46" s="120" t="s">
        <v>56</v>
      </c>
      <c r="B46" s="119"/>
      <c r="C46" s="119"/>
      <c r="D46" s="118"/>
      <c r="E46" s="34"/>
      <c r="F46" s="34"/>
      <c r="G46" s="34"/>
      <c r="H46" s="34"/>
      <c r="I46" s="34"/>
      <c r="J46" s="33"/>
    </row>
    <row r="47" spans="1:11" ht="4.1500000000000004" customHeight="1" x14ac:dyDescent="0.25">
      <c r="A47" s="36"/>
      <c r="B47" s="34"/>
      <c r="C47" s="34"/>
      <c r="D47" s="34"/>
      <c r="E47" s="34"/>
      <c r="F47" s="34"/>
      <c r="G47" s="34"/>
      <c r="H47" s="34"/>
      <c r="I47" s="34"/>
      <c r="J47" s="33"/>
    </row>
    <row r="48" spans="1:11" x14ac:dyDescent="0.25">
      <c r="A48" s="36"/>
      <c r="B48" s="52" t="s">
        <v>55</v>
      </c>
      <c r="C48" s="52"/>
      <c r="D48" s="34"/>
      <c r="E48" s="34"/>
      <c r="F48" s="34"/>
      <c r="G48" s="34"/>
      <c r="H48" s="34"/>
      <c r="I48" s="34"/>
      <c r="J48" s="33"/>
    </row>
    <row r="49" spans="1:10" x14ac:dyDescent="0.25">
      <c r="A49" s="36"/>
      <c r="B49" s="52" t="s">
        <v>54</v>
      </c>
      <c r="C49" s="52"/>
      <c r="D49" s="34"/>
      <c r="E49" s="34"/>
      <c r="F49" s="34"/>
      <c r="G49" s="34"/>
      <c r="H49" s="34"/>
      <c r="I49" s="34"/>
      <c r="J49" s="33"/>
    </row>
    <row r="50" spans="1:10" x14ac:dyDescent="0.25">
      <c r="A50" s="36"/>
      <c r="B50" s="52" t="s">
        <v>36</v>
      </c>
      <c r="C50" s="52"/>
      <c r="D50" s="34"/>
      <c r="E50" s="34"/>
      <c r="F50" s="34"/>
      <c r="G50" s="34"/>
      <c r="H50" s="34"/>
      <c r="I50" s="34"/>
      <c r="J50" s="33"/>
    </row>
    <row r="51" spans="1:10" ht="8.65" customHeight="1" x14ac:dyDescent="0.25">
      <c r="A51" s="36"/>
      <c r="B51" s="52"/>
      <c r="C51" s="52"/>
      <c r="D51" s="34"/>
      <c r="E51" s="34"/>
      <c r="F51" s="34"/>
      <c r="G51" s="34"/>
      <c r="H51" s="34"/>
      <c r="I51" s="34"/>
      <c r="J51" s="33"/>
    </row>
    <row r="52" spans="1:10" ht="11.65" customHeight="1" x14ac:dyDescent="0.25">
      <c r="A52" s="36"/>
      <c r="B52" s="52"/>
      <c r="C52" s="52"/>
      <c r="D52" s="34"/>
      <c r="E52" s="34"/>
      <c r="F52" s="34"/>
      <c r="G52" s="34"/>
      <c r="H52" s="34"/>
      <c r="I52" s="34"/>
      <c r="J52" s="33"/>
    </row>
    <row r="53" spans="1:10" x14ac:dyDescent="0.25">
      <c r="A53" s="36"/>
      <c r="B53" s="35" t="s">
        <v>53</v>
      </c>
      <c r="C53" s="35"/>
      <c r="D53" s="34"/>
      <c r="E53" s="34"/>
      <c r="F53" s="34"/>
      <c r="G53" s="34"/>
      <c r="H53" s="34"/>
      <c r="I53" s="34"/>
      <c r="J53" s="33"/>
    </row>
    <row r="54" spans="1:10" x14ac:dyDescent="0.25">
      <c r="A54" s="36"/>
      <c r="B54" s="35" t="s">
        <v>52</v>
      </c>
      <c r="C54" s="35"/>
      <c r="D54" s="34"/>
      <c r="E54" s="34"/>
      <c r="F54" s="34"/>
      <c r="G54" s="34"/>
      <c r="H54" s="34"/>
      <c r="I54" s="34"/>
      <c r="J54" s="33"/>
    </row>
    <row r="55" spans="1:10" ht="6" customHeight="1" x14ac:dyDescent="0.25">
      <c r="A55" s="39"/>
      <c r="B55" s="52"/>
      <c r="C55" s="52"/>
      <c r="D55" s="34"/>
      <c r="E55" s="34"/>
      <c r="F55" s="34"/>
      <c r="G55" s="34"/>
      <c r="H55" s="34"/>
      <c r="I55" s="34"/>
      <c r="J55" s="33"/>
    </row>
    <row r="56" spans="1:10" ht="15.75" x14ac:dyDescent="0.3">
      <c r="A56" s="37"/>
      <c r="B56" s="117"/>
      <c r="C56" s="117"/>
      <c r="D56" s="116" t="s">
        <v>35</v>
      </c>
      <c r="E56" s="34"/>
      <c r="F56" s="34"/>
      <c r="G56" s="34"/>
      <c r="H56" s="115" t="s">
        <v>34</v>
      </c>
      <c r="I56" s="34"/>
      <c r="J56" s="33"/>
    </row>
    <row r="57" spans="1:10" ht="4.5" customHeight="1" thickBot="1" x14ac:dyDescent="0.3">
      <c r="A57" s="32"/>
      <c r="B57" s="31"/>
      <c r="C57" s="31"/>
      <c r="D57" s="31"/>
      <c r="E57" s="31"/>
      <c r="F57" s="31"/>
      <c r="G57" s="31"/>
      <c r="H57" s="31"/>
      <c r="I57" s="31"/>
      <c r="J57" s="30"/>
    </row>
    <row r="58" spans="1:10" ht="15.75" thickBot="1" x14ac:dyDescent="0.3"/>
    <row r="59" spans="1:10" ht="15.75" thickTop="1" x14ac:dyDescent="0.25">
      <c r="A59" s="114" t="s">
        <v>51</v>
      </c>
      <c r="B59" s="113"/>
      <c r="C59" s="113"/>
      <c r="D59" s="113"/>
      <c r="E59" s="113"/>
      <c r="F59" s="113"/>
      <c r="G59" s="113"/>
      <c r="H59" s="113"/>
      <c r="I59" s="113"/>
      <c r="J59" s="112"/>
    </row>
    <row r="60" spans="1:10" s="105" customFormat="1" ht="15" customHeight="1" x14ac:dyDescent="0.25">
      <c r="A60" s="111" t="s">
        <v>50</v>
      </c>
      <c r="B60" s="110"/>
      <c r="C60" s="110"/>
      <c r="D60" s="110"/>
      <c r="E60" s="110"/>
      <c r="F60" s="110"/>
      <c r="G60" s="110"/>
      <c r="H60" s="110"/>
      <c r="I60" s="110"/>
      <c r="J60" s="109"/>
    </row>
    <row r="61" spans="1:10" s="105" customFormat="1" ht="15" customHeight="1" x14ac:dyDescent="0.25">
      <c r="A61" s="111" t="s">
        <v>49</v>
      </c>
      <c r="B61" s="110"/>
      <c r="C61" s="110"/>
      <c r="D61" s="110"/>
      <c r="E61" s="110"/>
      <c r="F61" s="110"/>
      <c r="G61" s="110"/>
      <c r="H61" s="110"/>
      <c r="I61" s="110"/>
      <c r="J61" s="109"/>
    </row>
    <row r="62" spans="1:10" s="105" customFormat="1" ht="15" customHeight="1" x14ac:dyDescent="0.25">
      <c r="A62" s="111" t="s">
        <v>48</v>
      </c>
      <c r="B62" s="110"/>
      <c r="C62" s="110"/>
      <c r="D62" s="110"/>
      <c r="E62" s="110"/>
      <c r="F62" s="110"/>
      <c r="G62" s="110"/>
      <c r="H62" s="110"/>
      <c r="I62" s="110"/>
      <c r="J62" s="109"/>
    </row>
    <row r="63" spans="1:10" s="105" customFormat="1" ht="15" customHeight="1" thickBot="1" x14ac:dyDescent="0.3">
      <c r="A63" s="108" t="s">
        <v>33</v>
      </c>
      <c r="B63" s="107"/>
      <c r="C63" s="107"/>
      <c r="D63" s="107"/>
      <c r="E63" s="107"/>
      <c r="F63" s="107"/>
      <c r="G63" s="107"/>
      <c r="H63" s="107"/>
      <c r="I63" s="107"/>
      <c r="J63" s="106"/>
    </row>
    <row r="64" spans="1:10" ht="11.65" customHeight="1" thickTop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3.35" customHeight="1" x14ac:dyDescent="0.25">
      <c r="A65" s="28" t="s">
        <v>47</v>
      </c>
      <c r="B65" s="28"/>
      <c r="C65" s="28"/>
      <c r="D65" s="27"/>
      <c r="E65" s="25"/>
      <c r="F65" s="25"/>
      <c r="G65" s="25"/>
      <c r="H65" s="25"/>
      <c r="I65" s="25"/>
      <c r="J65" s="25"/>
    </row>
    <row r="66" spans="1:10" ht="13.35" customHeight="1" x14ac:dyDescent="0.25">
      <c r="A66" s="26" t="s">
        <v>46</v>
      </c>
      <c r="B66" s="26"/>
      <c r="C66" s="26"/>
      <c r="D66" s="104"/>
      <c r="E66" s="25"/>
      <c r="F66" s="25"/>
      <c r="G66" s="25"/>
      <c r="H66" s="25"/>
      <c r="I66" s="25"/>
      <c r="J66" s="25"/>
    </row>
    <row r="67" spans="1:10" x14ac:dyDescent="0.25">
      <c r="A67" s="24"/>
      <c r="B67" s="24"/>
      <c r="C67" s="24"/>
    </row>
  </sheetData>
  <sheetProtection algorithmName="SHA-512" hashValue="+ml1kK1eXPb66fkeuCJLPhRrpnN+I9NMCvIBP0Vh9haBzzj3qZ6bRCAH/qdwv7IWxG1x693B4l7nj++SdtNueQ==" saltValue="j4/lLBLgy6mxdNNHxl9s0Q==" spinCount="100000" sheet="1" objects="1" scenarios="1"/>
  <mergeCells count="12">
    <mergeCell ref="A61:J61"/>
    <mergeCell ref="A62:J62"/>
    <mergeCell ref="B11:C11"/>
    <mergeCell ref="A32:E32"/>
    <mergeCell ref="A63:J63"/>
    <mergeCell ref="D41:I41"/>
    <mergeCell ref="D43:I43"/>
    <mergeCell ref="A18:E18"/>
    <mergeCell ref="D42:I42"/>
    <mergeCell ref="A46:D46"/>
    <mergeCell ref="A59:J59"/>
    <mergeCell ref="A60:J60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="89" zoomScaleNormal="89" workbookViewId="0">
      <selection activeCell="A9" sqref="A9"/>
    </sheetView>
  </sheetViews>
  <sheetFormatPr defaultColWidth="9.140625" defaultRowHeight="15" x14ac:dyDescent="0.25"/>
  <cols>
    <col min="1" max="1" width="64.140625" style="2" customWidth="1"/>
    <col min="2" max="2" width="12.28515625" style="1" customWidth="1"/>
    <col min="3" max="3" width="22.5703125" style="2" customWidth="1"/>
    <col min="4" max="4" width="3.5703125" style="2" customWidth="1"/>
    <col min="5" max="5" width="17.28515625" style="2" customWidth="1"/>
    <col min="6" max="6" width="5.28515625" style="20" customWidth="1"/>
    <col min="7" max="7" width="14.5703125" style="2" customWidth="1"/>
    <col min="8" max="9" width="12.42578125" style="2" customWidth="1"/>
    <col min="10" max="10" width="3.42578125" style="2" customWidth="1"/>
    <col min="11" max="12" width="8.85546875" style="62"/>
    <col min="13" max="13" width="14.42578125" style="62" customWidth="1"/>
    <col min="14" max="16384" width="9.140625" style="2"/>
  </cols>
  <sheetData>
    <row r="1" spans="1:13" ht="16.5" thickBot="1" x14ac:dyDescent="0.3">
      <c r="A1" s="102" t="s">
        <v>32</v>
      </c>
      <c r="B1" s="9"/>
      <c r="C1" s="9"/>
      <c r="D1" s="9"/>
      <c r="E1" s="9"/>
      <c r="F1" s="9"/>
      <c r="G1" s="9"/>
      <c r="H1" s="9"/>
      <c r="I1" s="9"/>
      <c r="J1" s="9"/>
      <c r="K1" s="101" t="s">
        <v>45</v>
      </c>
      <c r="L1" s="61"/>
      <c r="M1" s="61"/>
    </row>
    <row r="2" spans="1:13" x14ac:dyDescent="0.25">
      <c r="A2" s="15"/>
      <c r="B2" s="8"/>
      <c r="C2" s="9"/>
      <c r="D2" s="9"/>
      <c r="E2" s="9"/>
      <c r="F2" s="9"/>
      <c r="G2" s="9"/>
      <c r="H2" s="9"/>
      <c r="I2" s="9"/>
      <c r="J2" s="9"/>
    </row>
    <row r="3" spans="1:13" x14ac:dyDescent="0.25">
      <c r="A3" s="21" t="s">
        <v>17</v>
      </c>
      <c r="B3" s="8"/>
      <c r="C3" s="9"/>
      <c r="D3" s="9"/>
      <c r="E3" s="9"/>
      <c r="F3" s="19"/>
      <c r="G3" s="9"/>
      <c r="H3" s="9"/>
      <c r="I3" s="9"/>
      <c r="J3" s="10"/>
    </row>
    <row r="4" spans="1:13" x14ac:dyDescent="0.25">
      <c r="A4" s="15"/>
      <c r="B4" s="8"/>
      <c r="C4" s="9"/>
      <c r="D4" s="9"/>
      <c r="E4" s="9"/>
      <c r="F4" s="19"/>
      <c r="G4" s="9"/>
      <c r="H4" s="9"/>
      <c r="I4" s="9"/>
      <c r="J4" s="10"/>
    </row>
    <row r="5" spans="1:13" s="18" customFormat="1" ht="30" x14ac:dyDescent="0.25">
      <c r="A5" s="22" t="s">
        <v>30</v>
      </c>
      <c r="B5" s="16"/>
      <c r="C5" s="17"/>
      <c r="D5" s="9"/>
      <c r="E5" s="71" t="s">
        <v>15</v>
      </c>
      <c r="F5" s="72" t="s">
        <v>7</v>
      </c>
      <c r="G5" s="71" t="s">
        <v>16</v>
      </c>
      <c r="H5" s="71"/>
      <c r="I5" s="73">
        <f>B14</f>
        <v>50000</v>
      </c>
      <c r="J5" s="10"/>
      <c r="K5" s="62"/>
      <c r="L5" s="62"/>
      <c r="M5" s="62"/>
    </row>
    <row r="6" spans="1:13" s="18" customFormat="1" x14ac:dyDescent="0.25">
      <c r="A6" s="103" t="s">
        <v>19</v>
      </c>
      <c r="B6" s="103"/>
      <c r="C6" s="103"/>
      <c r="D6" s="9"/>
      <c r="E6" s="74"/>
      <c r="F6" s="75"/>
      <c r="G6" s="74"/>
      <c r="H6" s="74"/>
      <c r="I6" s="74"/>
      <c r="J6" s="10"/>
      <c r="K6" s="63"/>
      <c r="L6" s="62"/>
      <c r="M6" s="62"/>
    </row>
    <row r="7" spans="1:13" ht="15.75" thickBot="1" x14ac:dyDescent="0.3">
      <c r="A7" s="15"/>
      <c r="B7" s="8"/>
      <c r="C7" s="9"/>
      <c r="D7" s="9"/>
      <c r="E7" s="76" t="s">
        <v>9</v>
      </c>
      <c r="F7" s="77" t="s">
        <v>7</v>
      </c>
      <c r="G7" s="76" t="s">
        <v>6</v>
      </c>
      <c r="H7" s="78">
        <f>B16</f>
        <v>25000</v>
      </c>
      <c r="I7" s="79"/>
      <c r="J7" s="10"/>
    </row>
    <row r="8" spans="1:13" x14ac:dyDescent="0.25">
      <c r="A8" s="11" t="s">
        <v>3</v>
      </c>
      <c r="B8" s="64">
        <v>900000</v>
      </c>
      <c r="C8" s="9"/>
      <c r="D8" s="9"/>
      <c r="E8" s="80" t="str">
        <f>IF(H8="","","Minusvalenza")</f>
        <v/>
      </c>
      <c r="F8" s="81"/>
      <c r="G8" s="82" t="str">
        <f>IF(I8="","","Plusvalenza")</f>
        <v>Plusvalenza</v>
      </c>
      <c r="H8" s="83" t="str">
        <f>IF(B19&lt;0,-B19,"")</f>
        <v/>
      </c>
      <c r="I8" s="83">
        <f>IF(B19&gt;0,B19,"")</f>
        <v>3571.4285714285725</v>
      </c>
      <c r="J8" s="10"/>
    </row>
    <row r="9" spans="1:13" ht="15.75" thickBot="1" x14ac:dyDescent="0.3">
      <c r="A9" s="11" t="s">
        <v>4</v>
      </c>
      <c r="B9" s="65">
        <v>300000</v>
      </c>
      <c r="C9" s="9"/>
      <c r="D9" s="9"/>
      <c r="E9" s="84"/>
      <c r="F9" s="85"/>
      <c r="G9" s="84" t="str">
        <f>E5</f>
        <v>Manutenzioni</v>
      </c>
      <c r="H9" s="86"/>
      <c r="I9" s="86">
        <f>H7-I8</f>
        <v>21428.571428571428</v>
      </c>
      <c r="J9" s="10"/>
    </row>
    <row r="10" spans="1:13" ht="15.75" thickBot="1" x14ac:dyDescent="0.3">
      <c r="A10" s="14" t="s">
        <v>0</v>
      </c>
      <c r="B10" s="3">
        <f>B8-B9</f>
        <v>600000</v>
      </c>
      <c r="C10" s="5"/>
      <c r="D10" s="9"/>
      <c r="E10" s="74"/>
      <c r="F10" s="81"/>
      <c r="G10" s="74"/>
      <c r="H10" s="74"/>
      <c r="I10" s="74"/>
      <c r="J10" s="10"/>
    </row>
    <row r="11" spans="1:13" ht="15.75" thickBot="1" x14ac:dyDescent="0.3">
      <c r="A11" s="13"/>
      <c r="B11" s="3"/>
      <c r="C11" s="5"/>
      <c r="D11" s="9"/>
      <c r="E11" s="87"/>
      <c r="F11" s="88"/>
      <c r="G11" s="89" t="s">
        <v>22</v>
      </c>
      <c r="H11" s="90"/>
      <c r="I11" s="91"/>
      <c r="J11" s="10"/>
    </row>
    <row r="12" spans="1:13" ht="15.75" thickBot="1" x14ac:dyDescent="0.3">
      <c r="A12" s="12" t="s">
        <v>12</v>
      </c>
      <c r="B12" s="66">
        <v>700000</v>
      </c>
      <c r="C12" s="9"/>
      <c r="D12" s="9"/>
      <c r="E12" s="92" t="s">
        <v>20</v>
      </c>
      <c r="F12" s="92"/>
      <c r="G12" s="92"/>
      <c r="H12" s="92" t="s">
        <v>21</v>
      </c>
      <c r="I12" s="92"/>
      <c r="J12" s="10"/>
    </row>
    <row r="13" spans="1:13" ht="15.75" thickBot="1" x14ac:dyDescent="0.3">
      <c r="A13" s="9"/>
      <c r="B13" s="9"/>
      <c r="C13" s="9"/>
      <c r="D13" s="9"/>
      <c r="E13" s="74" t="str">
        <f>E5</f>
        <v>Manutenzioni</v>
      </c>
      <c r="F13" s="81"/>
      <c r="G13" s="93">
        <f>I5</f>
        <v>50000</v>
      </c>
      <c r="H13" s="94" t="str">
        <f>G8</f>
        <v>Plusvalenza</v>
      </c>
      <c r="I13" s="93">
        <f>I8</f>
        <v>3571.4285714285725</v>
      </c>
      <c r="J13" s="10"/>
    </row>
    <row r="14" spans="1:13" ht="15.75" thickBot="1" x14ac:dyDescent="0.3">
      <c r="A14" s="4" t="s">
        <v>13</v>
      </c>
      <c r="B14" s="66">
        <v>50000</v>
      </c>
      <c r="C14" s="9"/>
      <c r="D14" s="9"/>
      <c r="E14" s="74" t="str">
        <f>G9</f>
        <v>Manutenzioni</v>
      </c>
      <c r="F14" s="81"/>
      <c r="G14" s="95">
        <f>-I9</f>
        <v>-21428.571428571428</v>
      </c>
      <c r="H14" s="74"/>
      <c r="I14" s="84"/>
      <c r="J14" s="10"/>
    </row>
    <row r="15" spans="1:13" ht="15.75" thickBot="1" x14ac:dyDescent="0.3">
      <c r="A15" s="9"/>
      <c r="B15" s="9"/>
      <c r="C15" s="9"/>
      <c r="D15" s="9"/>
      <c r="E15" s="74"/>
      <c r="F15" s="81"/>
      <c r="G15" s="93">
        <f>SUM(G13:G14)</f>
        <v>28571.428571428572</v>
      </c>
      <c r="H15" s="74"/>
      <c r="I15" s="93">
        <f>SUM(I13:I14)</f>
        <v>3571.4285714285725</v>
      </c>
      <c r="J15" s="10"/>
    </row>
    <row r="16" spans="1:13" ht="15.75" thickBot="1" x14ac:dyDescent="0.3">
      <c r="A16" s="4" t="s">
        <v>14</v>
      </c>
      <c r="B16" s="67">
        <v>25000</v>
      </c>
      <c r="C16" s="9"/>
      <c r="D16" s="9"/>
      <c r="E16" s="96" t="str">
        <f>IF(G16&gt;0,"Perdita","Utile")</f>
        <v>Perdita</v>
      </c>
      <c r="F16" s="81"/>
      <c r="G16" s="97">
        <f>G15-I15</f>
        <v>25000</v>
      </c>
      <c r="H16" s="74"/>
      <c r="I16" s="74"/>
      <c r="J16" s="10"/>
    </row>
    <row r="17" spans="1:10" ht="15.75" thickBot="1" x14ac:dyDescent="0.3">
      <c r="A17" s="6"/>
      <c r="B17" s="8"/>
      <c r="C17" s="9"/>
      <c r="D17" s="9"/>
      <c r="E17" s="74"/>
      <c r="F17" s="81"/>
      <c r="G17" s="74"/>
      <c r="H17" s="74"/>
      <c r="I17" s="74"/>
      <c r="J17" s="10"/>
    </row>
    <row r="18" spans="1:10" ht="15.75" thickBot="1" x14ac:dyDescent="0.3">
      <c r="A18" s="7" t="s">
        <v>2</v>
      </c>
      <c r="B18" s="68">
        <f>B16*B10/B12</f>
        <v>21428.571428571428</v>
      </c>
      <c r="C18" s="70" t="str">
        <f>"("&amp;B16&amp;" X "&amp;B10&amp; ") / "&amp;B12</f>
        <v>(25000 X 600000) / 700000</v>
      </c>
      <c r="D18" s="9"/>
      <c r="E18" s="87"/>
      <c r="F18" s="88"/>
      <c r="G18" s="89" t="s">
        <v>23</v>
      </c>
      <c r="H18" s="90"/>
      <c r="I18" s="91"/>
      <c r="J18" s="10"/>
    </row>
    <row r="19" spans="1:10" x14ac:dyDescent="0.25">
      <c r="A19" s="7" t="s">
        <v>1</v>
      </c>
      <c r="B19" s="68">
        <f>B16-B18</f>
        <v>3571.4285714285725</v>
      </c>
      <c r="C19" s="70" t="str">
        <f>"("&amp;B16&amp;" - "&amp;ROUND(B18,0)&amp;")"</f>
        <v>(25000 - 21429)</v>
      </c>
      <c r="D19" s="9"/>
      <c r="E19" s="92" t="s">
        <v>24</v>
      </c>
      <c r="F19" s="92"/>
      <c r="G19" s="92"/>
      <c r="H19" s="92" t="s">
        <v>25</v>
      </c>
      <c r="I19" s="92"/>
      <c r="J19" s="10"/>
    </row>
    <row r="20" spans="1:10" x14ac:dyDescent="0.25">
      <c r="A20" s="7"/>
      <c r="B20" s="68"/>
      <c r="C20" s="70"/>
      <c r="D20" s="9"/>
      <c r="E20" s="74" t="s">
        <v>26</v>
      </c>
      <c r="F20" s="81"/>
      <c r="G20" s="93">
        <f>B8</f>
        <v>900000</v>
      </c>
      <c r="H20" s="94" t="s">
        <v>8</v>
      </c>
      <c r="I20" s="93">
        <f>B9</f>
        <v>300000</v>
      </c>
      <c r="J20" s="10"/>
    </row>
    <row r="21" spans="1:10" x14ac:dyDescent="0.25">
      <c r="A21" s="7" t="s">
        <v>5</v>
      </c>
      <c r="B21" s="69">
        <f>B18/B10</f>
        <v>3.5714285714285712E-2</v>
      </c>
      <c r="C21" s="70" t="str">
        <f>"("&amp;ROUND(B18,2)&amp;" / "&amp;ROUND(B10,2)&amp; ")"</f>
        <v>(21428,57 / 600000)</v>
      </c>
      <c r="D21" s="9"/>
      <c r="E21" s="74"/>
      <c r="F21" s="81"/>
      <c r="G21" s="98"/>
      <c r="H21" s="74"/>
      <c r="I21" s="84"/>
      <c r="J21" s="10"/>
    </row>
    <row r="22" spans="1:10" x14ac:dyDescent="0.25">
      <c r="A22" s="7" t="s">
        <v>10</v>
      </c>
      <c r="B22" s="68">
        <f>B21*B8</f>
        <v>32142.857142857141</v>
      </c>
      <c r="C22" s="70" t="str">
        <f>"("&amp;ROUND(B8,0)&amp;" x "&amp;ROUND(B21,3)*100&amp; "%)"</f>
        <v>(900000 x 3,6%)</v>
      </c>
      <c r="D22" s="9"/>
      <c r="E22" s="74"/>
      <c r="F22" s="81"/>
      <c r="G22" s="93">
        <f>SUM(G20:G21)</f>
        <v>900000</v>
      </c>
      <c r="H22" s="74"/>
      <c r="I22" s="93">
        <f>SUM(I20:I21)</f>
        <v>300000</v>
      </c>
      <c r="J22" s="10"/>
    </row>
    <row r="23" spans="1:10" x14ac:dyDescent="0.25">
      <c r="A23" s="7" t="s">
        <v>11</v>
      </c>
      <c r="B23" s="68">
        <f>B21*B9</f>
        <v>10714.285714285714</v>
      </c>
      <c r="C23" s="70" t="str">
        <f>"("&amp;ROUND(B9,0)&amp;" x "&amp;ROUND(B21,3)*100&amp; "%)"</f>
        <v>(300000 x 3,6%)</v>
      </c>
      <c r="D23" s="9"/>
      <c r="E23" s="96" t="s">
        <v>27</v>
      </c>
      <c r="F23" s="81"/>
      <c r="G23" s="97">
        <f>G22-I22</f>
        <v>600000</v>
      </c>
      <c r="H23" s="74"/>
      <c r="I23" s="74"/>
      <c r="J23" s="10"/>
    </row>
    <row r="24" spans="1:10" x14ac:dyDescent="0.25">
      <c r="A24" s="7"/>
      <c r="B24" s="8"/>
      <c r="C24" s="10"/>
      <c r="D24" s="10"/>
      <c r="E24" s="93"/>
      <c r="F24" s="74"/>
      <c r="G24" s="74"/>
      <c r="H24" s="74"/>
      <c r="I24" s="74"/>
      <c r="J24" s="10"/>
    </row>
    <row r="25" spans="1:10" x14ac:dyDescent="0.25">
      <c r="A25" s="7"/>
      <c r="B25" s="8"/>
      <c r="C25" s="10"/>
      <c r="D25" s="10"/>
      <c r="E25" s="93"/>
      <c r="F25" s="93"/>
      <c r="G25" s="93"/>
      <c r="H25" s="93"/>
      <c r="I25" s="93"/>
      <c r="J25" s="10"/>
    </row>
    <row r="26" spans="1:10" x14ac:dyDescent="0.25">
      <c r="A26" s="22" t="s">
        <v>31</v>
      </c>
      <c r="B26" s="16"/>
      <c r="C26" s="17"/>
      <c r="D26" s="9"/>
      <c r="E26" s="71" t="s">
        <v>29</v>
      </c>
      <c r="F26" s="72" t="s">
        <v>7</v>
      </c>
      <c r="G26" s="71" t="s">
        <v>16</v>
      </c>
      <c r="H26" s="71"/>
      <c r="I26" s="73">
        <f>I5</f>
        <v>50000</v>
      </c>
      <c r="J26" s="10"/>
    </row>
    <row r="27" spans="1:10" x14ac:dyDescent="0.25">
      <c r="A27" s="15" t="s">
        <v>18</v>
      </c>
      <c r="B27" s="16"/>
      <c r="C27" s="17"/>
      <c r="D27" s="9"/>
      <c r="E27" s="74"/>
      <c r="F27" s="75"/>
      <c r="G27" s="74"/>
      <c r="H27" s="74"/>
      <c r="I27" s="74"/>
      <c r="J27" s="10"/>
    </row>
    <row r="28" spans="1:10" x14ac:dyDescent="0.25">
      <c r="A28" s="103" t="s">
        <v>28</v>
      </c>
      <c r="B28" s="103"/>
      <c r="C28" s="103"/>
      <c r="D28" s="9"/>
      <c r="E28" s="76" t="s">
        <v>9</v>
      </c>
      <c r="F28" s="77" t="s">
        <v>7</v>
      </c>
      <c r="G28" s="76" t="s">
        <v>6</v>
      </c>
      <c r="H28" s="78">
        <f>H7</f>
        <v>25000</v>
      </c>
      <c r="I28" s="79"/>
      <c r="J28" s="10"/>
    </row>
    <row r="29" spans="1:10" x14ac:dyDescent="0.25">
      <c r="A29" s="15"/>
      <c r="B29" s="16"/>
      <c r="C29" s="17"/>
      <c r="D29" s="9"/>
      <c r="E29" s="80" t="str">
        <f>IF(H29="","","Minusvalenza")</f>
        <v/>
      </c>
      <c r="F29" s="81"/>
      <c r="G29" s="82" t="str">
        <f>IF(I29="","","Plusvalenza")</f>
        <v>Plusvalenza</v>
      </c>
      <c r="H29" s="83" t="str">
        <f>IF(B40&lt;0,-B40,"")</f>
        <v/>
      </c>
      <c r="I29" s="83">
        <f>I8</f>
        <v>3571.4285714285725</v>
      </c>
      <c r="J29" s="10"/>
    </row>
    <row r="30" spans="1:10" x14ac:dyDescent="0.25">
      <c r="A30" s="15"/>
      <c r="B30" s="16"/>
      <c r="C30" s="17"/>
      <c r="D30" s="9"/>
      <c r="E30" s="84"/>
      <c r="F30" s="85"/>
      <c r="G30" s="84" t="str">
        <f>G9</f>
        <v>Manutenzioni</v>
      </c>
      <c r="H30" s="86"/>
      <c r="I30" s="86">
        <f>I9</f>
        <v>21428.571428571428</v>
      </c>
      <c r="J30" s="10"/>
    </row>
    <row r="31" spans="1:10" ht="15.75" thickBot="1" x14ac:dyDescent="0.3">
      <c r="A31" s="15"/>
      <c r="B31" s="16"/>
      <c r="C31" s="17"/>
      <c r="D31" s="9"/>
      <c r="E31" s="74"/>
      <c r="F31" s="81"/>
      <c r="G31" s="74"/>
      <c r="H31" s="74"/>
      <c r="I31" s="74"/>
      <c r="J31" s="10"/>
    </row>
    <row r="32" spans="1:10" ht="15.75" thickBot="1" x14ac:dyDescent="0.3">
      <c r="A32" s="7"/>
      <c r="B32" s="8"/>
      <c r="C32" s="10"/>
      <c r="D32" s="9"/>
      <c r="E32" s="87"/>
      <c r="F32" s="88"/>
      <c r="G32" s="89" t="s">
        <v>22</v>
      </c>
      <c r="H32" s="90"/>
      <c r="I32" s="91"/>
      <c r="J32" s="10"/>
    </row>
    <row r="33" spans="1:10" x14ac:dyDescent="0.25">
      <c r="A33" s="7"/>
      <c r="B33" s="8"/>
      <c r="C33" s="10"/>
      <c r="D33" s="9"/>
      <c r="E33" s="92" t="s">
        <v>20</v>
      </c>
      <c r="F33" s="92"/>
      <c r="G33" s="92"/>
      <c r="H33" s="92" t="s">
        <v>21</v>
      </c>
      <c r="I33" s="92"/>
      <c r="J33" s="10"/>
    </row>
    <row r="34" spans="1:10" x14ac:dyDescent="0.25">
      <c r="A34" s="7"/>
      <c r="B34" s="8"/>
      <c r="C34" s="10"/>
      <c r="D34" s="9"/>
      <c r="E34" s="74"/>
      <c r="F34" s="81"/>
      <c r="G34" s="93"/>
      <c r="H34" s="94" t="str">
        <f>G29</f>
        <v>Plusvalenza</v>
      </c>
      <c r="I34" s="93">
        <f>I29</f>
        <v>3571.4285714285725</v>
      </c>
      <c r="J34" s="10"/>
    </row>
    <row r="35" spans="1:10" x14ac:dyDescent="0.25">
      <c r="A35" s="7"/>
      <c r="B35" s="8"/>
      <c r="C35" s="10"/>
      <c r="D35" s="9"/>
      <c r="E35" s="74" t="str">
        <f>G30</f>
        <v>Manutenzioni</v>
      </c>
      <c r="F35" s="81"/>
      <c r="G35" s="95">
        <f>-I30</f>
        <v>-21428.571428571428</v>
      </c>
      <c r="H35" s="74"/>
      <c r="I35" s="84"/>
      <c r="J35" s="10"/>
    </row>
    <row r="36" spans="1:10" x14ac:dyDescent="0.25">
      <c r="A36" s="7"/>
      <c r="B36" s="8"/>
      <c r="C36" s="10"/>
      <c r="D36" s="9"/>
      <c r="E36" s="74"/>
      <c r="F36" s="81"/>
      <c r="G36" s="99">
        <f>SUM(G34:G35)</f>
        <v>-21428.571428571428</v>
      </c>
      <c r="H36" s="74"/>
      <c r="I36" s="93">
        <f>SUM(I34:I35)</f>
        <v>3571.4285714285725</v>
      </c>
      <c r="J36" s="10"/>
    </row>
    <row r="37" spans="1:10" x14ac:dyDescent="0.25">
      <c r="A37" s="7"/>
      <c r="B37" s="8"/>
      <c r="C37" s="10"/>
      <c r="D37" s="9"/>
      <c r="E37" s="96" t="str">
        <f>IF(G37&gt;0,"Perdita","Utile")</f>
        <v>Utile</v>
      </c>
      <c r="F37" s="81"/>
      <c r="G37" s="97">
        <f>IF(G36-I36&gt;0,G36-I36,0)</f>
        <v>0</v>
      </c>
      <c r="H37" s="74"/>
      <c r="I37" s="100">
        <f>IF(G36-I36&lt;0,-G36+I36,0)</f>
        <v>25000</v>
      </c>
      <c r="J37" s="10"/>
    </row>
    <row r="38" spans="1:10" ht="15.75" thickBot="1" x14ac:dyDescent="0.3">
      <c r="A38" s="7"/>
      <c r="B38" s="8"/>
      <c r="C38" s="10"/>
      <c r="D38" s="9"/>
      <c r="E38" s="74"/>
      <c r="F38" s="81"/>
      <c r="G38" s="74"/>
      <c r="H38" s="74"/>
      <c r="I38" s="74"/>
      <c r="J38" s="10"/>
    </row>
    <row r="39" spans="1:10" ht="15.75" thickBot="1" x14ac:dyDescent="0.3">
      <c r="A39" s="7"/>
      <c r="B39" s="8"/>
      <c r="C39" s="10"/>
      <c r="D39" s="9"/>
      <c r="E39" s="87"/>
      <c r="F39" s="88"/>
      <c r="G39" s="89" t="s">
        <v>23</v>
      </c>
      <c r="H39" s="90"/>
      <c r="I39" s="91"/>
      <c r="J39" s="10"/>
    </row>
    <row r="40" spans="1:10" x14ac:dyDescent="0.25">
      <c r="A40" s="7"/>
      <c r="B40" s="8"/>
      <c r="C40" s="10"/>
      <c r="D40" s="9"/>
      <c r="E40" s="92" t="s">
        <v>24</v>
      </c>
      <c r="F40" s="92"/>
      <c r="G40" s="92"/>
      <c r="H40" s="92" t="s">
        <v>25</v>
      </c>
      <c r="I40" s="92"/>
      <c r="J40" s="10"/>
    </row>
    <row r="41" spans="1:10" x14ac:dyDescent="0.25">
      <c r="A41" s="7"/>
      <c r="B41" s="8"/>
      <c r="C41" s="10"/>
      <c r="D41" s="9"/>
      <c r="E41" s="74" t="s">
        <v>26</v>
      </c>
      <c r="F41" s="81"/>
      <c r="G41" s="93">
        <f>G20+I26</f>
        <v>950000</v>
      </c>
      <c r="H41" s="94" t="s">
        <v>8</v>
      </c>
      <c r="I41" s="93">
        <f>I20</f>
        <v>300000</v>
      </c>
      <c r="J41" s="10"/>
    </row>
    <row r="42" spans="1:10" x14ac:dyDescent="0.25">
      <c r="A42" s="7"/>
      <c r="B42" s="8"/>
      <c r="C42" s="10"/>
      <c r="D42" s="9"/>
      <c r="E42" s="74"/>
      <c r="F42" s="81"/>
      <c r="G42" s="98"/>
      <c r="H42" s="74"/>
      <c r="I42" s="84"/>
      <c r="J42" s="10"/>
    </row>
    <row r="43" spans="1:10" x14ac:dyDescent="0.25">
      <c r="A43" s="7"/>
      <c r="B43" s="8"/>
      <c r="C43" s="10"/>
      <c r="D43" s="9"/>
      <c r="E43" s="74"/>
      <c r="F43" s="81"/>
      <c r="G43" s="93">
        <f>SUM(G41:G42)</f>
        <v>950000</v>
      </c>
      <c r="H43" s="74"/>
      <c r="I43" s="93">
        <f>SUM(I41:I42)</f>
        <v>300000</v>
      </c>
      <c r="J43" s="10"/>
    </row>
    <row r="44" spans="1:10" x14ac:dyDescent="0.25">
      <c r="A44" s="7"/>
      <c r="B44" s="8"/>
      <c r="C44" s="10"/>
      <c r="D44" s="9"/>
      <c r="E44" s="96" t="s">
        <v>27</v>
      </c>
      <c r="F44" s="81"/>
      <c r="G44" s="97">
        <f>G43-I43</f>
        <v>650000</v>
      </c>
      <c r="H44" s="74"/>
      <c r="I44" s="74"/>
      <c r="J44" s="10"/>
    </row>
    <row r="45" spans="1:10" x14ac:dyDescent="0.25">
      <c r="A45" s="7"/>
      <c r="B45" s="8"/>
      <c r="C45" s="10"/>
      <c r="D45" s="10"/>
      <c r="E45" s="10"/>
      <c r="F45" s="10"/>
      <c r="G45" s="10"/>
      <c r="H45" s="10"/>
      <c r="I45" s="10"/>
      <c r="J45" s="10"/>
    </row>
    <row r="46" spans="1:10" x14ac:dyDescent="0.25">
      <c r="F46" s="2"/>
    </row>
    <row r="47" spans="1:10" x14ac:dyDescent="0.25">
      <c r="F47" s="2"/>
    </row>
    <row r="48" spans="1:10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</sheetData>
  <sheetProtection algorithmName="SHA-512" hashValue="4EKFYBAalQyQIZXy4gBtChO5h+t5F+ZN7kLv1cUZAvV06k3Q6Y+ItyhVeB8srPtO3Luh5p7ljANJLGSGnf/Riw==" saltValue="ghAMn3XIVETWoE8qfAMWzw==" spinCount="100000" sheet="1" objects="1" scenarios="1"/>
  <mergeCells count="2">
    <mergeCell ref="A6:C6"/>
    <mergeCell ref="A28:C2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Legenda</vt:lpstr>
      <vt:lpstr>Danno Parziale</vt:lpstr>
      <vt:lpstr>'Danno Parziale'!Area_stampa</vt:lpstr>
      <vt:lpstr>Legenda!Area_stampa</vt:lpstr>
    </vt:vector>
  </TitlesOfParts>
  <Company>BASTARDS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Grishnackh</dc:creator>
  <cp:lastModifiedBy>Redazione Fiscale</cp:lastModifiedBy>
  <cp:lastPrinted>2020-02-05T09:29:23Z</cp:lastPrinted>
  <dcterms:created xsi:type="dcterms:W3CDTF">2011-07-08T15:28:36Z</dcterms:created>
  <dcterms:modified xsi:type="dcterms:W3CDTF">2020-02-06T16:15:35Z</dcterms:modified>
</cp:coreProperties>
</file>